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3" tabRatio="810"/>
  </bookViews>
  <sheets>
    <sheet name="Bazinės prielaidos" sheetId="7" r:id="rId1"/>
    <sheet name="Dalyvio prielaidos" sheetId="5" r:id="rId2"/>
    <sheet name="Investuotojo grąža" sheetId="4" r:id="rId3"/>
    <sheet name="Rezultatai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5" l="1"/>
  <c r="H67" i="5"/>
  <c r="G67" i="5"/>
  <c r="F67" i="5"/>
  <c r="E67" i="5"/>
  <c r="I66" i="5"/>
  <c r="H66" i="5"/>
  <c r="G66" i="5"/>
  <c r="F66" i="5"/>
  <c r="E66" i="5"/>
  <c r="F54" i="5"/>
  <c r="F50" i="5"/>
  <c r="F51" i="5"/>
  <c r="F52" i="5"/>
  <c r="F53" i="5"/>
  <c r="F49" i="5"/>
  <c r="E54" i="5" l="1"/>
  <c r="E32" i="5" l="1"/>
  <c r="G14" i="8" l="1"/>
  <c r="H14" i="8"/>
  <c r="I14" i="8"/>
  <c r="J14" i="8"/>
  <c r="K14" i="8"/>
  <c r="L14" i="8"/>
  <c r="M14" i="8"/>
  <c r="N14" i="8"/>
  <c r="O14" i="8"/>
  <c r="P14" i="8"/>
  <c r="Q14" i="8"/>
  <c r="B482" i="8" l="1"/>
  <c r="B481" i="8"/>
  <c r="B480" i="8"/>
  <c r="B479" i="8"/>
  <c r="B478" i="8"/>
  <c r="B477" i="8"/>
  <c r="B472" i="8"/>
  <c r="B471" i="8"/>
  <c r="B470" i="8"/>
  <c r="B469" i="8"/>
  <c r="B468" i="8"/>
  <c r="B467" i="8"/>
  <c r="B455" i="8"/>
  <c r="B454" i="8"/>
  <c r="B453" i="8"/>
  <c r="B452" i="8"/>
  <c r="B451" i="8"/>
  <c r="B450" i="8"/>
  <c r="B394" i="8"/>
  <c r="B393" i="8"/>
  <c r="B392" i="8"/>
  <c r="B391" i="8"/>
  <c r="B390" i="8"/>
  <c r="B389" i="8"/>
  <c r="B388" i="8"/>
  <c r="B387" i="8"/>
  <c r="B386" i="8"/>
  <c r="B385" i="8"/>
  <c r="B384" i="8"/>
  <c r="B379" i="8"/>
  <c r="B378" i="8"/>
  <c r="B377" i="8"/>
  <c r="B376" i="8"/>
  <c r="B375" i="8"/>
  <c r="B374" i="8"/>
  <c r="B373" i="8"/>
  <c r="B372" i="8"/>
  <c r="B371" i="8"/>
  <c r="B370" i="8"/>
  <c r="B369" i="8"/>
  <c r="B364" i="8"/>
  <c r="B363" i="8"/>
  <c r="B362" i="8"/>
  <c r="B361" i="8"/>
  <c r="B360" i="8"/>
  <c r="B359" i="8"/>
  <c r="B358" i="8"/>
  <c r="B357" i="8"/>
  <c r="B356" i="8"/>
  <c r="B355" i="8"/>
  <c r="B354" i="8"/>
  <c r="B349" i="8"/>
  <c r="B348" i="8"/>
  <c r="B347" i="8"/>
  <c r="B346" i="8"/>
  <c r="B345" i="8"/>
  <c r="B344" i="8"/>
  <c r="B343" i="8"/>
  <c r="B342" i="8"/>
  <c r="B341" i="8"/>
  <c r="B340" i="8"/>
  <c r="B339" i="8"/>
  <c r="B334" i="8"/>
  <c r="B333" i="8"/>
  <c r="B332" i="8"/>
  <c r="B331" i="8"/>
  <c r="B330" i="8"/>
  <c r="B329" i="8"/>
  <c r="B328" i="8"/>
  <c r="B327" i="8"/>
  <c r="B326" i="8"/>
  <c r="B325" i="8"/>
  <c r="B324" i="8"/>
  <c r="B319" i="8"/>
  <c r="B318" i="8"/>
  <c r="B317" i="8"/>
  <c r="B316" i="8"/>
  <c r="B315" i="8"/>
  <c r="B314" i="8"/>
  <c r="B313" i="8"/>
  <c r="B312" i="8"/>
  <c r="B311" i="8"/>
  <c r="B310" i="8"/>
  <c r="B309" i="8"/>
  <c r="B301" i="8"/>
  <c r="B300" i="8"/>
  <c r="B299" i="8"/>
  <c r="B298" i="8"/>
  <c r="B297" i="8"/>
  <c r="B296" i="8"/>
  <c r="B295" i="8"/>
  <c r="B294" i="8"/>
  <c r="B293" i="8"/>
  <c r="B292" i="8"/>
  <c r="B291" i="8"/>
  <c r="B286" i="8"/>
  <c r="B285" i="8"/>
  <c r="B284" i="8"/>
  <c r="B283" i="8"/>
  <c r="B282" i="8"/>
  <c r="B281" i="8"/>
  <c r="B280" i="8"/>
  <c r="B279" i="8"/>
  <c r="B278" i="8"/>
  <c r="B277" i="8"/>
  <c r="B276" i="8"/>
  <c r="B271" i="8"/>
  <c r="B270" i="8"/>
  <c r="B269" i="8"/>
  <c r="B268" i="8"/>
  <c r="B267" i="8"/>
  <c r="B266" i="8"/>
  <c r="B265" i="8"/>
  <c r="B264" i="8"/>
  <c r="B263" i="8"/>
  <c r="B262" i="8"/>
  <c r="B261" i="8"/>
  <c r="B256" i="8"/>
  <c r="B255" i="8"/>
  <c r="B254" i="8"/>
  <c r="B253" i="8"/>
  <c r="B252" i="8"/>
  <c r="B251" i="8"/>
  <c r="B250" i="8"/>
  <c r="B249" i="8"/>
  <c r="B248" i="8"/>
  <c r="B247" i="8"/>
  <c r="B246" i="8"/>
  <c r="AB207" i="8"/>
  <c r="B241" i="8"/>
  <c r="B240" i="8"/>
  <c r="B239" i="8"/>
  <c r="B238" i="8"/>
  <c r="B237" i="8"/>
  <c r="B236" i="8"/>
  <c r="B235" i="8"/>
  <c r="B234" i="8"/>
  <c r="B233" i="8"/>
  <c r="B232" i="8"/>
  <c r="B231" i="8"/>
  <c r="B203" i="8"/>
  <c r="B202" i="8"/>
  <c r="B201" i="8"/>
  <c r="B200" i="8"/>
  <c r="B199" i="8"/>
  <c r="B198" i="8"/>
  <c r="B197" i="8"/>
  <c r="B196" i="8"/>
  <c r="B195" i="8"/>
  <c r="B172" i="8"/>
  <c r="B171" i="8"/>
  <c r="B170" i="8"/>
  <c r="B169" i="8"/>
  <c r="B168" i="8"/>
  <c r="B167" i="8"/>
  <c r="B166" i="8"/>
  <c r="B165" i="8"/>
  <c r="B164" i="8"/>
  <c r="B159" i="8"/>
  <c r="B158" i="8"/>
  <c r="B157" i="8"/>
  <c r="B156" i="8"/>
  <c r="B155" i="8"/>
  <c r="B154" i="8"/>
  <c r="B153" i="8"/>
  <c r="B152" i="8"/>
  <c r="B151" i="8"/>
  <c r="B146" i="8"/>
  <c r="B145" i="8"/>
  <c r="B144" i="8"/>
  <c r="B143" i="8"/>
  <c r="B142" i="8"/>
  <c r="B141" i="8"/>
  <c r="B140" i="8"/>
  <c r="B139" i="8"/>
  <c r="B138" i="8"/>
  <c r="B133" i="8"/>
  <c r="B132" i="8"/>
  <c r="B131" i="8"/>
  <c r="B130" i="8"/>
  <c r="B129" i="8"/>
  <c r="B128" i="8"/>
  <c r="B127" i="8"/>
  <c r="B126" i="8"/>
  <c r="B125" i="8"/>
  <c r="B120" i="8"/>
  <c r="B119" i="8"/>
  <c r="B118" i="8"/>
  <c r="B117" i="8"/>
  <c r="B116" i="8"/>
  <c r="B115" i="8"/>
  <c r="B114" i="8"/>
  <c r="B113" i="8"/>
  <c r="B112" i="8"/>
  <c r="B104" i="8"/>
  <c r="B103" i="8"/>
  <c r="B102" i="8"/>
  <c r="B101" i="8"/>
  <c r="B100" i="8"/>
  <c r="B99" i="8"/>
  <c r="B98" i="8"/>
  <c r="B97" i="8"/>
  <c r="B96" i="8"/>
  <c r="B70" i="8"/>
  <c r="B69" i="8"/>
  <c r="B68" i="8"/>
  <c r="B67" i="8"/>
  <c r="B66" i="8"/>
  <c r="B65" i="8"/>
  <c r="B64" i="8"/>
  <c r="B63" i="8"/>
  <c r="B62" i="8"/>
  <c r="B57" i="8"/>
  <c r="B56" i="8"/>
  <c r="B55" i="8"/>
  <c r="B54" i="8"/>
  <c r="B53" i="8"/>
  <c r="B52" i="8"/>
  <c r="B51" i="8"/>
  <c r="B50" i="8"/>
  <c r="B49" i="8"/>
  <c r="B44" i="8"/>
  <c r="B43" i="8"/>
  <c r="B42" i="8"/>
  <c r="B41" i="8"/>
  <c r="B40" i="8"/>
  <c r="B39" i="8"/>
  <c r="B38" i="8"/>
  <c r="B37" i="8"/>
  <c r="B36" i="8"/>
  <c r="B31" i="8"/>
  <c r="B30" i="8"/>
  <c r="B29" i="8"/>
  <c r="B28" i="8"/>
  <c r="B27" i="8"/>
  <c r="B26" i="8"/>
  <c r="B25" i="8"/>
  <c r="B24" i="8"/>
  <c r="B23" i="8"/>
  <c r="D467" i="8"/>
  <c r="E467" i="8"/>
  <c r="F467" i="8"/>
  <c r="G467" i="8"/>
  <c r="H467" i="8"/>
  <c r="I467" i="8"/>
  <c r="J467" i="8"/>
  <c r="K467" i="8"/>
  <c r="L467" i="8"/>
  <c r="M467" i="8"/>
  <c r="N467" i="8"/>
  <c r="O467" i="8"/>
  <c r="P467" i="8"/>
  <c r="Q467" i="8"/>
  <c r="R467" i="8"/>
  <c r="S467" i="8"/>
  <c r="T467" i="8"/>
  <c r="U467" i="8"/>
  <c r="V467" i="8"/>
  <c r="W467" i="8"/>
  <c r="X467" i="8"/>
  <c r="Y467" i="8"/>
  <c r="Z467" i="8"/>
  <c r="AA467" i="8"/>
  <c r="D468" i="8"/>
  <c r="E468" i="8"/>
  <c r="F468" i="8"/>
  <c r="G468" i="8"/>
  <c r="H468" i="8"/>
  <c r="I468" i="8"/>
  <c r="J468" i="8"/>
  <c r="K468" i="8"/>
  <c r="L468" i="8"/>
  <c r="M468" i="8"/>
  <c r="N468" i="8"/>
  <c r="O468" i="8"/>
  <c r="P468" i="8"/>
  <c r="Q468" i="8"/>
  <c r="R468" i="8"/>
  <c r="S468" i="8"/>
  <c r="T468" i="8"/>
  <c r="U468" i="8"/>
  <c r="V468" i="8"/>
  <c r="W468" i="8"/>
  <c r="X468" i="8"/>
  <c r="Y468" i="8"/>
  <c r="Z468" i="8"/>
  <c r="AA468" i="8"/>
  <c r="D469" i="8"/>
  <c r="E469" i="8"/>
  <c r="F469" i="8"/>
  <c r="G469" i="8"/>
  <c r="H469" i="8"/>
  <c r="I469" i="8"/>
  <c r="J469" i="8"/>
  <c r="K469" i="8"/>
  <c r="L469" i="8"/>
  <c r="M469" i="8"/>
  <c r="N469" i="8"/>
  <c r="O469" i="8"/>
  <c r="P469" i="8"/>
  <c r="Q469" i="8"/>
  <c r="R469" i="8"/>
  <c r="S469" i="8"/>
  <c r="T469" i="8"/>
  <c r="U469" i="8"/>
  <c r="V469" i="8"/>
  <c r="W469" i="8"/>
  <c r="X469" i="8"/>
  <c r="Y469" i="8"/>
  <c r="Z469" i="8"/>
  <c r="AA469" i="8"/>
  <c r="D470" i="8"/>
  <c r="E470" i="8"/>
  <c r="F470" i="8"/>
  <c r="G470" i="8"/>
  <c r="H470" i="8"/>
  <c r="I470" i="8"/>
  <c r="J470" i="8"/>
  <c r="K470" i="8"/>
  <c r="L470" i="8"/>
  <c r="M470" i="8"/>
  <c r="N470" i="8"/>
  <c r="O470" i="8"/>
  <c r="P470" i="8"/>
  <c r="Q470" i="8"/>
  <c r="R470" i="8"/>
  <c r="S470" i="8"/>
  <c r="T470" i="8"/>
  <c r="U470" i="8"/>
  <c r="V470" i="8"/>
  <c r="W470" i="8"/>
  <c r="X470" i="8"/>
  <c r="Y470" i="8"/>
  <c r="Z470" i="8"/>
  <c r="AA470" i="8"/>
  <c r="D471" i="8"/>
  <c r="E471" i="8"/>
  <c r="F471" i="8"/>
  <c r="G471" i="8"/>
  <c r="H471" i="8"/>
  <c r="I471" i="8"/>
  <c r="J471" i="8"/>
  <c r="K471" i="8"/>
  <c r="L471" i="8"/>
  <c r="M471" i="8"/>
  <c r="N471" i="8"/>
  <c r="O471" i="8"/>
  <c r="P471" i="8"/>
  <c r="Q471" i="8"/>
  <c r="R471" i="8"/>
  <c r="S471" i="8"/>
  <c r="T471" i="8"/>
  <c r="U471" i="8"/>
  <c r="V471" i="8"/>
  <c r="W471" i="8"/>
  <c r="X471" i="8"/>
  <c r="Y471" i="8"/>
  <c r="Z471" i="8"/>
  <c r="AA471" i="8"/>
  <c r="C471" i="8"/>
  <c r="C470" i="8"/>
  <c r="C469" i="8"/>
  <c r="C468" i="8"/>
  <c r="C467" i="8"/>
  <c r="D422" i="8"/>
  <c r="E422" i="8"/>
  <c r="X422" i="8"/>
  <c r="Y422" i="8"/>
  <c r="Z422" i="8"/>
  <c r="AA422" i="8"/>
  <c r="D423" i="8"/>
  <c r="E423" i="8"/>
  <c r="T423" i="8"/>
  <c r="U423" i="8"/>
  <c r="V423" i="8"/>
  <c r="W423" i="8"/>
  <c r="X423" i="8"/>
  <c r="Y423" i="8"/>
  <c r="Z423" i="8"/>
  <c r="AA423" i="8"/>
  <c r="D424" i="8"/>
  <c r="E424" i="8"/>
  <c r="V424" i="8"/>
  <c r="W424" i="8"/>
  <c r="X424" i="8"/>
  <c r="Y424" i="8"/>
  <c r="Z424" i="8"/>
  <c r="AA424" i="8"/>
  <c r="D425" i="8"/>
  <c r="E425" i="8"/>
  <c r="W425" i="8"/>
  <c r="X425" i="8"/>
  <c r="Y425" i="8"/>
  <c r="Z425" i="8"/>
  <c r="AA425" i="8"/>
  <c r="D426" i="8"/>
  <c r="E426" i="8"/>
  <c r="S426" i="8"/>
  <c r="T426" i="8"/>
  <c r="U426" i="8"/>
  <c r="V426" i="8"/>
  <c r="W426" i="8"/>
  <c r="X426" i="8"/>
  <c r="Y426" i="8"/>
  <c r="Z426" i="8"/>
  <c r="AA426" i="8"/>
  <c r="C426" i="8"/>
  <c r="C425" i="8"/>
  <c r="C424" i="8"/>
  <c r="C423" i="8"/>
  <c r="C422" i="8"/>
  <c r="C476" i="8"/>
  <c r="C466" i="8"/>
  <c r="C449" i="8"/>
  <c r="C421" i="8"/>
  <c r="C383" i="8"/>
  <c r="AA481" i="8" l="1"/>
  <c r="Z481" i="8"/>
  <c r="Y481" i="8"/>
  <c r="X481" i="8"/>
  <c r="W481" i="8"/>
  <c r="V481" i="8"/>
  <c r="U481" i="8"/>
  <c r="T481" i="8"/>
  <c r="S481" i="8"/>
  <c r="R481" i="8"/>
  <c r="Q481" i="8"/>
  <c r="P481" i="8"/>
  <c r="O481" i="8"/>
  <c r="N481" i="8"/>
  <c r="M481" i="8"/>
  <c r="L481" i="8"/>
  <c r="K481" i="8"/>
  <c r="J481" i="8"/>
  <c r="I481" i="8"/>
  <c r="H481" i="8"/>
  <c r="G481" i="8"/>
  <c r="F481" i="8"/>
  <c r="E481" i="8"/>
  <c r="D481" i="8"/>
  <c r="C481" i="8"/>
  <c r="AA480" i="8"/>
  <c r="Z480" i="8"/>
  <c r="Y480" i="8"/>
  <c r="X480" i="8"/>
  <c r="W480" i="8"/>
  <c r="V480" i="8"/>
  <c r="U480" i="8"/>
  <c r="T480" i="8"/>
  <c r="S480" i="8"/>
  <c r="R480" i="8"/>
  <c r="Q480" i="8"/>
  <c r="P480" i="8"/>
  <c r="O480" i="8"/>
  <c r="N480" i="8"/>
  <c r="M480" i="8"/>
  <c r="L480" i="8"/>
  <c r="K480" i="8"/>
  <c r="J480" i="8"/>
  <c r="I480" i="8"/>
  <c r="H480" i="8"/>
  <c r="G480" i="8"/>
  <c r="F480" i="8"/>
  <c r="E480" i="8"/>
  <c r="D480" i="8"/>
  <c r="C480" i="8"/>
  <c r="AA479" i="8"/>
  <c r="Z479" i="8"/>
  <c r="Y479" i="8"/>
  <c r="X479" i="8"/>
  <c r="W479" i="8"/>
  <c r="V479" i="8"/>
  <c r="U479" i="8"/>
  <c r="T479" i="8"/>
  <c r="S479" i="8"/>
  <c r="R479" i="8"/>
  <c r="Q479" i="8"/>
  <c r="P479" i="8"/>
  <c r="O479" i="8"/>
  <c r="N479" i="8"/>
  <c r="M479" i="8"/>
  <c r="L479" i="8"/>
  <c r="K479" i="8"/>
  <c r="J479" i="8"/>
  <c r="I479" i="8"/>
  <c r="H479" i="8"/>
  <c r="G479" i="8"/>
  <c r="F479" i="8"/>
  <c r="E479" i="8"/>
  <c r="D479" i="8"/>
  <c r="C479" i="8"/>
  <c r="AA478" i="8"/>
  <c r="Z478" i="8"/>
  <c r="Y478" i="8"/>
  <c r="X478" i="8"/>
  <c r="W478" i="8"/>
  <c r="V478" i="8"/>
  <c r="U478" i="8"/>
  <c r="T478" i="8"/>
  <c r="S478" i="8"/>
  <c r="R478" i="8"/>
  <c r="Q478" i="8"/>
  <c r="P478" i="8"/>
  <c r="O478" i="8"/>
  <c r="N478" i="8"/>
  <c r="M478" i="8"/>
  <c r="L478" i="8"/>
  <c r="K478" i="8"/>
  <c r="J478" i="8"/>
  <c r="I478" i="8"/>
  <c r="H478" i="8"/>
  <c r="G478" i="8"/>
  <c r="F478" i="8"/>
  <c r="E478" i="8"/>
  <c r="D478" i="8"/>
  <c r="C478" i="8"/>
  <c r="AA477" i="8"/>
  <c r="Z477" i="8"/>
  <c r="Y477" i="8"/>
  <c r="X477" i="8"/>
  <c r="X482" i="8" s="1"/>
  <c r="W477" i="8"/>
  <c r="V477" i="8"/>
  <c r="U477" i="8"/>
  <c r="T477" i="8"/>
  <c r="T482" i="8" s="1"/>
  <c r="S477" i="8"/>
  <c r="R477" i="8"/>
  <c r="Q477" i="8"/>
  <c r="P477" i="8"/>
  <c r="P482" i="8" s="1"/>
  <c r="O477" i="8"/>
  <c r="N477" i="8"/>
  <c r="M477" i="8"/>
  <c r="L477" i="8"/>
  <c r="L482" i="8" s="1"/>
  <c r="K477" i="8"/>
  <c r="J477" i="8"/>
  <c r="I477" i="8"/>
  <c r="H477" i="8"/>
  <c r="H482" i="8" s="1"/>
  <c r="G477" i="8"/>
  <c r="F477" i="8"/>
  <c r="E477" i="8"/>
  <c r="D477" i="8"/>
  <c r="D482" i="8" s="1"/>
  <c r="C477" i="8"/>
  <c r="D476" i="8"/>
  <c r="E476" i="8" s="1"/>
  <c r="F476" i="8" s="1"/>
  <c r="G476" i="8" s="1"/>
  <c r="H476" i="8" s="1"/>
  <c r="I476" i="8" s="1"/>
  <c r="J476" i="8" s="1"/>
  <c r="K476" i="8" s="1"/>
  <c r="L476" i="8" s="1"/>
  <c r="M476" i="8" s="1"/>
  <c r="N476" i="8" s="1"/>
  <c r="O476" i="8" s="1"/>
  <c r="P476" i="8" s="1"/>
  <c r="Q476" i="8" s="1"/>
  <c r="R476" i="8" s="1"/>
  <c r="S476" i="8" s="1"/>
  <c r="T476" i="8" s="1"/>
  <c r="U476" i="8" s="1"/>
  <c r="V476" i="8" s="1"/>
  <c r="W476" i="8" s="1"/>
  <c r="X476" i="8" s="1"/>
  <c r="Y476" i="8" s="1"/>
  <c r="Z476" i="8" s="1"/>
  <c r="AA476" i="8" s="1"/>
  <c r="AA472" i="8"/>
  <c r="Z472" i="8"/>
  <c r="Y472" i="8"/>
  <c r="X472" i="8"/>
  <c r="W472" i="8"/>
  <c r="V472" i="8"/>
  <c r="U472" i="8"/>
  <c r="T472" i="8"/>
  <c r="S472" i="8"/>
  <c r="R472" i="8"/>
  <c r="Q472" i="8"/>
  <c r="P472" i="8"/>
  <c r="O472" i="8"/>
  <c r="N472" i="8"/>
  <c r="M472" i="8"/>
  <c r="L472" i="8"/>
  <c r="K472" i="8"/>
  <c r="J472" i="8"/>
  <c r="I472" i="8"/>
  <c r="H472" i="8"/>
  <c r="G472" i="8"/>
  <c r="F472" i="8"/>
  <c r="E472" i="8"/>
  <c r="D472" i="8"/>
  <c r="C472" i="8"/>
  <c r="AB471" i="8"/>
  <c r="AB470" i="8"/>
  <c r="AB469" i="8"/>
  <c r="AB468" i="8"/>
  <c r="AB467" i="8"/>
  <c r="D466" i="8"/>
  <c r="E466" i="8" s="1"/>
  <c r="F466" i="8" s="1"/>
  <c r="G466" i="8" s="1"/>
  <c r="H466" i="8" s="1"/>
  <c r="I466" i="8" s="1"/>
  <c r="J466" i="8" s="1"/>
  <c r="K466" i="8" s="1"/>
  <c r="L466" i="8" s="1"/>
  <c r="M466" i="8" s="1"/>
  <c r="N466" i="8" s="1"/>
  <c r="O466" i="8" s="1"/>
  <c r="P466" i="8" s="1"/>
  <c r="Q466" i="8" s="1"/>
  <c r="R466" i="8" s="1"/>
  <c r="S466" i="8" s="1"/>
  <c r="T466" i="8" s="1"/>
  <c r="U466" i="8" s="1"/>
  <c r="V466" i="8" s="1"/>
  <c r="W466" i="8" s="1"/>
  <c r="X466" i="8" s="1"/>
  <c r="Y466" i="8" s="1"/>
  <c r="Z466" i="8" s="1"/>
  <c r="AA466" i="8" s="1"/>
  <c r="AB459" i="8"/>
  <c r="AA454" i="8"/>
  <c r="Z454" i="8"/>
  <c r="Y454" i="8"/>
  <c r="X454" i="8"/>
  <c r="W454" i="8"/>
  <c r="V454" i="8"/>
  <c r="U454" i="8"/>
  <c r="T454" i="8"/>
  <c r="S454" i="8"/>
  <c r="E454" i="8"/>
  <c r="D454" i="8"/>
  <c r="C454" i="8"/>
  <c r="AA453" i="8"/>
  <c r="Z453" i="8"/>
  <c r="Y453" i="8"/>
  <c r="X453" i="8"/>
  <c r="W453" i="8"/>
  <c r="E453" i="8"/>
  <c r="D453" i="8"/>
  <c r="C453" i="8"/>
  <c r="AA452" i="8"/>
  <c r="Z452" i="8"/>
  <c r="Y452" i="8"/>
  <c r="X452" i="8"/>
  <c r="W452" i="8"/>
  <c r="V452" i="8"/>
  <c r="E452" i="8"/>
  <c r="D452" i="8"/>
  <c r="C452" i="8"/>
  <c r="AA451" i="8"/>
  <c r="Z451" i="8"/>
  <c r="Y451" i="8"/>
  <c r="X451" i="8"/>
  <c r="W451" i="8"/>
  <c r="V451" i="8"/>
  <c r="U451" i="8"/>
  <c r="T451" i="8"/>
  <c r="E451" i="8"/>
  <c r="D451" i="8"/>
  <c r="C451" i="8"/>
  <c r="AA450" i="8"/>
  <c r="Z450" i="8"/>
  <c r="Y450" i="8"/>
  <c r="X450" i="8"/>
  <c r="E450" i="8"/>
  <c r="D450" i="8"/>
  <c r="C450" i="8"/>
  <c r="D449" i="8"/>
  <c r="E449" i="8" s="1"/>
  <c r="F449" i="8" s="1"/>
  <c r="G449" i="8" s="1"/>
  <c r="H449" i="8" s="1"/>
  <c r="I449" i="8" s="1"/>
  <c r="J449" i="8" s="1"/>
  <c r="K449" i="8" s="1"/>
  <c r="L449" i="8" s="1"/>
  <c r="M449" i="8" s="1"/>
  <c r="N449" i="8" s="1"/>
  <c r="O449" i="8" s="1"/>
  <c r="P449" i="8" s="1"/>
  <c r="Q449" i="8" s="1"/>
  <c r="R449" i="8" s="1"/>
  <c r="S449" i="8" s="1"/>
  <c r="T449" i="8" s="1"/>
  <c r="U449" i="8" s="1"/>
  <c r="V449" i="8" s="1"/>
  <c r="W449" i="8" s="1"/>
  <c r="X449" i="8" s="1"/>
  <c r="Y449" i="8" s="1"/>
  <c r="Z449" i="8" s="1"/>
  <c r="AA449" i="8" s="1"/>
  <c r="B466" i="8"/>
  <c r="B476" i="8" s="1"/>
  <c r="AA427" i="8"/>
  <c r="Z427" i="8"/>
  <c r="Y427" i="8"/>
  <c r="X427" i="8"/>
  <c r="E427" i="8"/>
  <c r="D427" i="8"/>
  <c r="C427" i="8"/>
  <c r="D421" i="8"/>
  <c r="E421" i="8" s="1"/>
  <c r="F421" i="8" s="1"/>
  <c r="G421" i="8" s="1"/>
  <c r="H421" i="8" s="1"/>
  <c r="I421" i="8" s="1"/>
  <c r="J421" i="8" s="1"/>
  <c r="K421" i="8" s="1"/>
  <c r="L421" i="8" s="1"/>
  <c r="M421" i="8" s="1"/>
  <c r="N421" i="8" s="1"/>
  <c r="O421" i="8" s="1"/>
  <c r="P421" i="8" s="1"/>
  <c r="Q421" i="8" s="1"/>
  <c r="R421" i="8" s="1"/>
  <c r="S421" i="8" s="1"/>
  <c r="T421" i="8" s="1"/>
  <c r="U421" i="8" s="1"/>
  <c r="V421" i="8" s="1"/>
  <c r="W421" i="8" s="1"/>
  <c r="X421" i="8" s="1"/>
  <c r="Y421" i="8" s="1"/>
  <c r="Z421" i="8" s="1"/>
  <c r="AA421" i="8" s="1"/>
  <c r="AB277" i="8"/>
  <c r="AB278" i="8"/>
  <c r="AB280" i="8"/>
  <c r="AB262" i="8"/>
  <c r="AB263" i="8"/>
  <c r="AB265" i="8"/>
  <c r="AB247" i="8"/>
  <c r="AB248" i="8"/>
  <c r="AB232" i="8"/>
  <c r="AB233" i="8"/>
  <c r="AB235" i="8"/>
  <c r="AB236" i="8"/>
  <c r="AB217" i="8"/>
  <c r="AB218" i="8"/>
  <c r="AB220" i="8"/>
  <c r="AB221" i="8"/>
  <c r="AB223" i="8"/>
  <c r="AB224" i="8"/>
  <c r="AB225" i="8"/>
  <c r="D370" i="8"/>
  <c r="E370" i="8"/>
  <c r="F370" i="8"/>
  <c r="G370" i="8"/>
  <c r="H370" i="8"/>
  <c r="I370" i="8"/>
  <c r="J370" i="8"/>
  <c r="K370" i="8"/>
  <c r="L370" i="8"/>
  <c r="M370" i="8"/>
  <c r="N370" i="8"/>
  <c r="O370" i="8"/>
  <c r="P370" i="8"/>
  <c r="Q370" i="8"/>
  <c r="R370" i="8"/>
  <c r="S370" i="8"/>
  <c r="T370" i="8"/>
  <c r="U370" i="8"/>
  <c r="U369" i="8" s="1"/>
  <c r="AA378" i="8"/>
  <c r="Z378" i="8"/>
  <c r="Y378" i="8"/>
  <c r="X378" i="8"/>
  <c r="W378" i="8"/>
  <c r="V378" i="8"/>
  <c r="U378" i="8"/>
  <c r="T378" i="8"/>
  <c r="S378" i="8"/>
  <c r="R378" i="8"/>
  <c r="Q378" i="8"/>
  <c r="P378" i="8"/>
  <c r="O378" i="8"/>
  <c r="N378" i="8"/>
  <c r="M378" i="8"/>
  <c r="L378" i="8"/>
  <c r="K378" i="8"/>
  <c r="J378" i="8"/>
  <c r="I378" i="8"/>
  <c r="H378" i="8"/>
  <c r="G378" i="8"/>
  <c r="F378" i="8"/>
  <c r="E378" i="8"/>
  <c r="D378" i="8"/>
  <c r="C378" i="8"/>
  <c r="AA377" i="8"/>
  <c r="Z377" i="8"/>
  <c r="Y377" i="8"/>
  <c r="X377" i="8"/>
  <c r="W377" i="8"/>
  <c r="V377" i="8"/>
  <c r="U377" i="8"/>
  <c r="T377" i="8"/>
  <c r="S377" i="8"/>
  <c r="R377" i="8"/>
  <c r="Q377" i="8"/>
  <c r="P377" i="8"/>
  <c r="O377" i="8"/>
  <c r="N377" i="8"/>
  <c r="M377" i="8"/>
  <c r="L377" i="8"/>
  <c r="K377" i="8"/>
  <c r="J377" i="8"/>
  <c r="I377" i="8"/>
  <c r="H377" i="8"/>
  <c r="G377" i="8"/>
  <c r="F377" i="8"/>
  <c r="E377" i="8"/>
  <c r="D377" i="8"/>
  <c r="C377" i="8"/>
  <c r="AA376" i="8"/>
  <c r="Z376" i="8"/>
  <c r="Y376" i="8"/>
  <c r="X376" i="8"/>
  <c r="W376" i="8"/>
  <c r="V376" i="8"/>
  <c r="U376" i="8"/>
  <c r="T376" i="8"/>
  <c r="S376" i="8"/>
  <c r="R376" i="8"/>
  <c r="Q376" i="8"/>
  <c r="P376" i="8"/>
  <c r="O376" i="8"/>
  <c r="N376" i="8"/>
  <c r="M376" i="8"/>
  <c r="L376" i="8"/>
  <c r="K376" i="8"/>
  <c r="J376" i="8"/>
  <c r="I376" i="8"/>
  <c r="H376" i="8"/>
  <c r="G376" i="8"/>
  <c r="F376" i="8"/>
  <c r="E376" i="8"/>
  <c r="D376" i="8"/>
  <c r="C376" i="8"/>
  <c r="AA374" i="8"/>
  <c r="Z374" i="8"/>
  <c r="Y374" i="8"/>
  <c r="X374" i="8"/>
  <c r="W374" i="8"/>
  <c r="V374" i="8"/>
  <c r="U374" i="8"/>
  <c r="T374" i="8"/>
  <c r="S374" i="8"/>
  <c r="R374" i="8"/>
  <c r="Q374" i="8"/>
  <c r="P374" i="8"/>
  <c r="O374" i="8"/>
  <c r="N374" i="8"/>
  <c r="M374" i="8"/>
  <c r="L374" i="8"/>
  <c r="K374" i="8"/>
  <c r="J374" i="8"/>
  <c r="I374" i="8"/>
  <c r="H374" i="8"/>
  <c r="G374" i="8"/>
  <c r="F374" i="8"/>
  <c r="E374" i="8"/>
  <c r="D374" i="8"/>
  <c r="C374" i="8"/>
  <c r="AA373" i="8"/>
  <c r="Z373" i="8"/>
  <c r="Y373" i="8"/>
  <c r="X373" i="8"/>
  <c r="W373" i="8"/>
  <c r="V373" i="8"/>
  <c r="U373" i="8"/>
  <c r="T373" i="8"/>
  <c r="S373" i="8"/>
  <c r="R373" i="8"/>
  <c r="Q373" i="8"/>
  <c r="P373" i="8"/>
  <c r="O373" i="8"/>
  <c r="N373" i="8"/>
  <c r="M373" i="8"/>
  <c r="L373" i="8"/>
  <c r="K373" i="8"/>
  <c r="J373" i="8"/>
  <c r="I373" i="8"/>
  <c r="H373" i="8"/>
  <c r="G373" i="8"/>
  <c r="F373" i="8"/>
  <c r="E373" i="8"/>
  <c r="D373" i="8"/>
  <c r="C373" i="8"/>
  <c r="AA371" i="8"/>
  <c r="Z371" i="8"/>
  <c r="Y371" i="8"/>
  <c r="X371" i="8"/>
  <c r="W371" i="8"/>
  <c r="V371" i="8"/>
  <c r="U371" i="8"/>
  <c r="T371" i="8"/>
  <c r="S371" i="8"/>
  <c r="S369" i="8" s="1"/>
  <c r="R371" i="8"/>
  <c r="Q371" i="8"/>
  <c r="Q369" i="8" s="1"/>
  <c r="P371" i="8"/>
  <c r="O371" i="8"/>
  <c r="N371" i="8"/>
  <c r="M371" i="8"/>
  <c r="M369" i="8" s="1"/>
  <c r="L371" i="8"/>
  <c r="K371" i="8"/>
  <c r="K369" i="8" s="1"/>
  <c r="J371" i="8"/>
  <c r="I371" i="8"/>
  <c r="I369" i="8" s="1"/>
  <c r="H371" i="8"/>
  <c r="G371" i="8"/>
  <c r="F371" i="8"/>
  <c r="E371" i="8"/>
  <c r="E369" i="8" s="1"/>
  <c r="D371" i="8"/>
  <c r="C371" i="8"/>
  <c r="AA370" i="8"/>
  <c r="Z370" i="8"/>
  <c r="Y370" i="8"/>
  <c r="X370" i="8"/>
  <c r="X369" i="8" s="1"/>
  <c r="W370" i="8"/>
  <c r="V370" i="8"/>
  <c r="C370" i="8"/>
  <c r="AA363" i="8"/>
  <c r="Z363" i="8"/>
  <c r="Y363" i="8"/>
  <c r="X363" i="8"/>
  <c r="W363" i="8"/>
  <c r="V363" i="8"/>
  <c r="U363" i="8"/>
  <c r="T363" i="8"/>
  <c r="S363" i="8"/>
  <c r="R363" i="8"/>
  <c r="Q363" i="8"/>
  <c r="P363" i="8"/>
  <c r="O363" i="8"/>
  <c r="N363" i="8"/>
  <c r="M363" i="8"/>
  <c r="L363" i="8"/>
  <c r="K363" i="8"/>
  <c r="J363" i="8"/>
  <c r="I363" i="8"/>
  <c r="H363" i="8"/>
  <c r="G363" i="8"/>
  <c r="F363" i="8"/>
  <c r="E363" i="8"/>
  <c r="D363" i="8"/>
  <c r="C363" i="8"/>
  <c r="AA362" i="8"/>
  <c r="Z362" i="8"/>
  <c r="Y362" i="8"/>
  <c r="X362" i="8"/>
  <c r="W362" i="8"/>
  <c r="V362" i="8"/>
  <c r="U362" i="8"/>
  <c r="T362" i="8"/>
  <c r="S362" i="8"/>
  <c r="R362" i="8"/>
  <c r="Q362" i="8"/>
  <c r="P362" i="8"/>
  <c r="O362" i="8"/>
  <c r="N362" i="8"/>
  <c r="M362" i="8"/>
  <c r="L362" i="8"/>
  <c r="K362" i="8"/>
  <c r="J362" i="8"/>
  <c r="I362" i="8"/>
  <c r="H362" i="8"/>
  <c r="G362" i="8"/>
  <c r="F362" i="8"/>
  <c r="E362" i="8"/>
  <c r="D362" i="8"/>
  <c r="C362" i="8"/>
  <c r="AA361" i="8"/>
  <c r="Z361" i="8"/>
  <c r="Y361" i="8"/>
  <c r="Y360" i="8" s="1"/>
  <c r="X361" i="8"/>
  <c r="W361" i="8"/>
  <c r="V361" i="8"/>
  <c r="U361" i="8"/>
  <c r="T361" i="8"/>
  <c r="S361" i="8"/>
  <c r="R361" i="8"/>
  <c r="Q361" i="8"/>
  <c r="P361" i="8"/>
  <c r="O361" i="8"/>
  <c r="N361" i="8"/>
  <c r="M361" i="8"/>
  <c r="L361" i="8"/>
  <c r="K361" i="8"/>
  <c r="J361" i="8"/>
  <c r="I361" i="8"/>
  <c r="H361" i="8"/>
  <c r="G361" i="8"/>
  <c r="F361" i="8"/>
  <c r="E361" i="8"/>
  <c r="D361" i="8"/>
  <c r="D360" i="8" s="1"/>
  <c r="C361" i="8"/>
  <c r="AA359" i="8"/>
  <c r="Z359" i="8"/>
  <c r="Y359" i="8"/>
  <c r="X359" i="8"/>
  <c r="W359" i="8"/>
  <c r="V359" i="8"/>
  <c r="U359" i="8"/>
  <c r="T359" i="8"/>
  <c r="S359" i="8"/>
  <c r="R359" i="8"/>
  <c r="Q359" i="8"/>
  <c r="P359" i="8"/>
  <c r="O359" i="8"/>
  <c r="N359" i="8"/>
  <c r="M359" i="8"/>
  <c r="L359" i="8"/>
  <c r="K359" i="8"/>
  <c r="J359" i="8"/>
  <c r="I359" i="8"/>
  <c r="H359" i="8"/>
  <c r="G359" i="8"/>
  <c r="F359" i="8"/>
  <c r="E359" i="8"/>
  <c r="D359" i="8"/>
  <c r="C359" i="8"/>
  <c r="AA358" i="8"/>
  <c r="Z358" i="8"/>
  <c r="Y358" i="8"/>
  <c r="X358" i="8"/>
  <c r="W358" i="8"/>
  <c r="W357" i="8" s="1"/>
  <c r="V358" i="8"/>
  <c r="U358" i="8"/>
  <c r="T358" i="8"/>
  <c r="S358" i="8"/>
  <c r="R358" i="8"/>
  <c r="Q358" i="8"/>
  <c r="P358" i="8"/>
  <c r="O358" i="8"/>
  <c r="N358" i="8"/>
  <c r="M358" i="8"/>
  <c r="L358" i="8"/>
  <c r="K358" i="8"/>
  <c r="J358" i="8"/>
  <c r="I358" i="8"/>
  <c r="H358" i="8"/>
  <c r="G358" i="8"/>
  <c r="G357" i="8" s="1"/>
  <c r="F358" i="8"/>
  <c r="E358" i="8"/>
  <c r="D358" i="8"/>
  <c r="C358" i="8"/>
  <c r="C357" i="8" s="1"/>
  <c r="AA356" i="8"/>
  <c r="Z356" i="8"/>
  <c r="Y356" i="8"/>
  <c r="X356" i="8"/>
  <c r="W356" i="8"/>
  <c r="V356" i="8"/>
  <c r="U356" i="8"/>
  <c r="T356" i="8"/>
  <c r="S356" i="8"/>
  <c r="R356" i="8"/>
  <c r="Q356" i="8"/>
  <c r="P356" i="8"/>
  <c r="O356" i="8"/>
  <c r="N356" i="8"/>
  <c r="M356" i="8"/>
  <c r="L356" i="8"/>
  <c r="K356" i="8"/>
  <c r="J356" i="8"/>
  <c r="I356" i="8"/>
  <c r="H356" i="8"/>
  <c r="G356" i="8"/>
  <c r="F356" i="8"/>
  <c r="E356" i="8"/>
  <c r="D356" i="8"/>
  <c r="C356" i="8"/>
  <c r="AA355" i="8"/>
  <c r="Z355" i="8"/>
  <c r="Y355" i="8"/>
  <c r="X355" i="8"/>
  <c r="W355" i="8"/>
  <c r="V355" i="8"/>
  <c r="U355" i="8"/>
  <c r="T355" i="8"/>
  <c r="S355" i="8"/>
  <c r="R355" i="8"/>
  <c r="Q355" i="8"/>
  <c r="P355" i="8"/>
  <c r="O355" i="8"/>
  <c r="N355" i="8"/>
  <c r="M355" i="8"/>
  <c r="L355" i="8"/>
  <c r="K355" i="8"/>
  <c r="J355" i="8"/>
  <c r="I355" i="8"/>
  <c r="H355" i="8"/>
  <c r="G355" i="8"/>
  <c r="F355" i="8"/>
  <c r="E355" i="8"/>
  <c r="D355" i="8"/>
  <c r="C355" i="8"/>
  <c r="AA348" i="8"/>
  <c r="Z348" i="8"/>
  <c r="Y348" i="8"/>
  <c r="X348" i="8"/>
  <c r="W348" i="8"/>
  <c r="V348" i="8"/>
  <c r="U348" i="8"/>
  <c r="T348" i="8"/>
  <c r="S348" i="8"/>
  <c r="R348" i="8"/>
  <c r="Q348" i="8"/>
  <c r="P348" i="8"/>
  <c r="O348" i="8"/>
  <c r="N348" i="8"/>
  <c r="M348" i="8"/>
  <c r="L348" i="8"/>
  <c r="K348" i="8"/>
  <c r="J348" i="8"/>
  <c r="I348" i="8"/>
  <c r="H348" i="8"/>
  <c r="G348" i="8"/>
  <c r="F348" i="8"/>
  <c r="E348" i="8"/>
  <c r="D348" i="8"/>
  <c r="C348" i="8"/>
  <c r="AA347" i="8"/>
  <c r="Z347" i="8"/>
  <c r="Y347" i="8"/>
  <c r="X347" i="8"/>
  <c r="W347" i="8"/>
  <c r="V347" i="8"/>
  <c r="U347" i="8"/>
  <c r="T347" i="8"/>
  <c r="S347" i="8"/>
  <c r="R347" i="8"/>
  <c r="Q347" i="8"/>
  <c r="P347" i="8"/>
  <c r="O347" i="8"/>
  <c r="N347" i="8"/>
  <c r="M347" i="8"/>
  <c r="L347" i="8"/>
  <c r="K347" i="8"/>
  <c r="J347" i="8"/>
  <c r="I347" i="8"/>
  <c r="H347" i="8"/>
  <c r="G347" i="8"/>
  <c r="F347" i="8"/>
  <c r="E347" i="8"/>
  <c r="D347" i="8"/>
  <c r="C347" i="8"/>
  <c r="AA346" i="8"/>
  <c r="Z346" i="8"/>
  <c r="Y346" i="8"/>
  <c r="Y345" i="8" s="1"/>
  <c r="X346" i="8"/>
  <c r="W346" i="8"/>
  <c r="V346" i="8"/>
  <c r="U346" i="8"/>
  <c r="U345" i="8" s="1"/>
  <c r="T346" i="8"/>
  <c r="S346" i="8"/>
  <c r="R346" i="8"/>
  <c r="Q346" i="8"/>
  <c r="Q345" i="8" s="1"/>
  <c r="P346" i="8"/>
  <c r="O346" i="8"/>
  <c r="N346" i="8"/>
  <c r="M346" i="8"/>
  <c r="M345" i="8" s="1"/>
  <c r="L346" i="8"/>
  <c r="K346" i="8"/>
  <c r="J346" i="8"/>
  <c r="I346" i="8"/>
  <c r="I345" i="8" s="1"/>
  <c r="H346" i="8"/>
  <c r="G346" i="8"/>
  <c r="F346" i="8"/>
  <c r="E346" i="8"/>
  <c r="E345" i="8" s="1"/>
  <c r="D346" i="8"/>
  <c r="C346" i="8"/>
  <c r="AA344" i="8"/>
  <c r="Z344" i="8"/>
  <c r="Y344" i="8"/>
  <c r="X344" i="8"/>
  <c r="W344" i="8"/>
  <c r="V344" i="8"/>
  <c r="U344" i="8"/>
  <c r="T344" i="8"/>
  <c r="S344" i="8"/>
  <c r="R344" i="8"/>
  <c r="Q344" i="8"/>
  <c r="P344" i="8"/>
  <c r="O344" i="8"/>
  <c r="N344" i="8"/>
  <c r="M344" i="8"/>
  <c r="L344" i="8"/>
  <c r="K344" i="8"/>
  <c r="J344" i="8"/>
  <c r="I344" i="8"/>
  <c r="H344" i="8"/>
  <c r="G344" i="8"/>
  <c r="F344" i="8"/>
  <c r="E344" i="8"/>
  <c r="D344" i="8"/>
  <c r="C344" i="8"/>
  <c r="AA343" i="8"/>
  <c r="Z343" i="8"/>
  <c r="Y343" i="8"/>
  <c r="X343" i="8"/>
  <c r="W343" i="8"/>
  <c r="V343" i="8"/>
  <c r="U343" i="8"/>
  <c r="T343" i="8"/>
  <c r="S343" i="8"/>
  <c r="R343" i="8"/>
  <c r="Q343" i="8"/>
  <c r="P343" i="8"/>
  <c r="O343" i="8"/>
  <c r="N343" i="8"/>
  <c r="M343" i="8"/>
  <c r="L343" i="8"/>
  <c r="K343" i="8"/>
  <c r="J343" i="8"/>
  <c r="I343" i="8"/>
  <c r="H343" i="8"/>
  <c r="G343" i="8"/>
  <c r="F343" i="8"/>
  <c r="E343" i="8"/>
  <c r="D343" i="8"/>
  <c r="C343" i="8"/>
  <c r="AA341" i="8"/>
  <c r="Z341" i="8"/>
  <c r="Y341" i="8"/>
  <c r="X341" i="8"/>
  <c r="W341" i="8"/>
  <c r="V341" i="8"/>
  <c r="U341" i="8"/>
  <c r="T341" i="8"/>
  <c r="S341" i="8"/>
  <c r="R341" i="8"/>
  <c r="Q341" i="8"/>
  <c r="P341" i="8"/>
  <c r="O341" i="8"/>
  <c r="N341" i="8"/>
  <c r="M341" i="8"/>
  <c r="L341" i="8"/>
  <c r="K341" i="8"/>
  <c r="J341" i="8"/>
  <c r="I341" i="8"/>
  <c r="H341" i="8"/>
  <c r="G341" i="8"/>
  <c r="F341" i="8"/>
  <c r="E341" i="8"/>
  <c r="D341" i="8"/>
  <c r="C341" i="8"/>
  <c r="AA340" i="8"/>
  <c r="Z340" i="8"/>
  <c r="Y340" i="8"/>
  <c r="Y339" i="8" s="1"/>
  <c r="X340" i="8"/>
  <c r="W340" i="8"/>
  <c r="V340" i="8"/>
  <c r="U340" i="8"/>
  <c r="T340" i="8"/>
  <c r="S340" i="8"/>
  <c r="R340" i="8"/>
  <c r="Q340" i="8"/>
  <c r="P340" i="8"/>
  <c r="O340" i="8"/>
  <c r="N340" i="8"/>
  <c r="M340" i="8"/>
  <c r="L340" i="8"/>
  <c r="K340" i="8"/>
  <c r="J340" i="8"/>
  <c r="I340" i="8"/>
  <c r="H340" i="8"/>
  <c r="G340" i="8"/>
  <c r="F340" i="8"/>
  <c r="E340" i="8"/>
  <c r="D340" i="8"/>
  <c r="C340" i="8"/>
  <c r="AA333" i="8"/>
  <c r="Z333" i="8"/>
  <c r="Y333" i="8"/>
  <c r="X333" i="8"/>
  <c r="W333" i="8"/>
  <c r="V333" i="8"/>
  <c r="U333" i="8"/>
  <c r="T333" i="8"/>
  <c r="S333" i="8"/>
  <c r="R333" i="8"/>
  <c r="Q333" i="8"/>
  <c r="P333" i="8"/>
  <c r="O333" i="8"/>
  <c r="N333" i="8"/>
  <c r="M333" i="8"/>
  <c r="L333" i="8"/>
  <c r="K333" i="8"/>
  <c r="J333" i="8"/>
  <c r="I333" i="8"/>
  <c r="H333" i="8"/>
  <c r="G333" i="8"/>
  <c r="F333" i="8"/>
  <c r="E333" i="8"/>
  <c r="D333" i="8"/>
  <c r="C333" i="8"/>
  <c r="AA332" i="8"/>
  <c r="Z332" i="8"/>
  <c r="Y332" i="8"/>
  <c r="X332" i="8"/>
  <c r="W332" i="8"/>
  <c r="V332" i="8"/>
  <c r="U332" i="8"/>
  <c r="T332" i="8"/>
  <c r="S332" i="8"/>
  <c r="R332" i="8"/>
  <c r="Q332" i="8"/>
  <c r="P332" i="8"/>
  <c r="O332" i="8"/>
  <c r="N332" i="8"/>
  <c r="M332" i="8"/>
  <c r="L332" i="8"/>
  <c r="K332" i="8"/>
  <c r="J332" i="8"/>
  <c r="I332" i="8"/>
  <c r="H332" i="8"/>
  <c r="G332" i="8"/>
  <c r="F332" i="8"/>
  <c r="E332" i="8"/>
  <c r="D332" i="8"/>
  <c r="C332" i="8"/>
  <c r="AA331" i="8"/>
  <c r="Z331" i="8"/>
  <c r="Y331" i="8"/>
  <c r="X331" i="8"/>
  <c r="W331" i="8"/>
  <c r="V331" i="8"/>
  <c r="U331" i="8"/>
  <c r="U330" i="8" s="1"/>
  <c r="T331" i="8"/>
  <c r="S331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F331" i="8"/>
  <c r="E331" i="8"/>
  <c r="D331" i="8"/>
  <c r="C331" i="8"/>
  <c r="AA329" i="8"/>
  <c r="Z329" i="8"/>
  <c r="Y329" i="8"/>
  <c r="X329" i="8"/>
  <c r="W329" i="8"/>
  <c r="V329" i="8"/>
  <c r="U329" i="8"/>
  <c r="T329" i="8"/>
  <c r="S329" i="8"/>
  <c r="R329" i="8"/>
  <c r="Q329" i="8"/>
  <c r="P329" i="8"/>
  <c r="O329" i="8"/>
  <c r="N329" i="8"/>
  <c r="M329" i="8"/>
  <c r="L329" i="8"/>
  <c r="K329" i="8"/>
  <c r="J329" i="8"/>
  <c r="I329" i="8"/>
  <c r="H329" i="8"/>
  <c r="G329" i="8"/>
  <c r="F329" i="8"/>
  <c r="E329" i="8"/>
  <c r="D329" i="8"/>
  <c r="C329" i="8"/>
  <c r="AA328" i="8"/>
  <c r="Z328" i="8"/>
  <c r="Y328" i="8"/>
  <c r="X328" i="8"/>
  <c r="W328" i="8"/>
  <c r="V328" i="8"/>
  <c r="U328" i="8"/>
  <c r="T328" i="8"/>
  <c r="S328" i="8"/>
  <c r="R328" i="8"/>
  <c r="Q328" i="8"/>
  <c r="P328" i="8"/>
  <c r="O328" i="8"/>
  <c r="N328" i="8"/>
  <c r="M328" i="8"/>
  <c r="L328" i="8"/>
  <c r="K328" i="8"/>
  <c r="J328" i="8"/>
  <c r="I328" i="8"/>
  <c r="H328" i="8"/>
  <c r="G328" i="8"/>
  <c r="F328" i="8"/>
  <c r="E328" i="8"/>
  <c r="D328" i="8"/>
  <c r="C328" i="8"/>
  <c r="AA326" i="8"/>
  <c r="Z326" i="8"/>
  <c r="Y326" i="8"/>
  <c r="X326" i="8"/>
  <c r="W326" i="8"/>
  <c r="V326" i="8"/>
  <c r="U326" i="8"/>
  <c r="T326" i="8"/>
  <c r="S326" i="8"/>
  <c r="R326" i="8"/>
  <c r="Q326" i="8"/>
  <c r="P326" i="8"/>
  <c r="O326" i="8"/>
  <c r="N326" i="8"/>
  <c r="M326" i="8"/>
  <c r="L326" i="8"/>
  <c r="K326" i="8"/>
  <c r="J326" i="8"/>
  <c r="I326" i="8"/>
  <c r="H326" i="8"/>
  <c r="G326" i="8"/>
  <c r="F326" i="8"/>
  <c r="E326" i="8"/>
  <c r="D326" i="8"/>
  <c r="C326" i="8"/>
  <c r="AA325" i="8"/>
  <c r="Z325" i="8"/>
  <c r="Y325" i="8"/>
  <c r="X325" i="8"/>
  <c r="W325" i="8"/>
  <c r="V325" i="8"/>
  <c r="U325" i="8"/>
  <c r="T325" i="8"/>
  <c r="T324" i="8" s="1"/>
  <c r="S325" i="8"/>
  <c r="R325" i="8"/>
  <c r="Q325" i="8"/>
  <c r="P325" i="8"/>
  <c r="O325" i="8"/>
  <c r="N325" i="8"/>
  <c r="M325" i="8"/>
  <c r="L325" i="8"/>
  <c r="K325" i="8"/>
  <c r="J325" i="8"/>
  <c r="I325" i="8"/>
  <c r="H325" i="8"/>
  <c r="G325" i="8"/>
  <c r="F325" i="8"/>
  <c r="E325" i="8"/>
  <c r="D325" i="8"/>
  <c r="C325" i="8"/>
  <c r="C318" i="8"/>
  <c r="D318" i="8"/>
  <c r="E318" i="8"/>
  <c r="F318" i="8"/>
  <c r="G318" i="8"/>
  <c r="H318" i="8"/>
  <c r="I318" i="8"/>
  <c r="J318" i="8"/>
  <c r="K318" i="8"/>
  <c r="L318" i="8"/>
  <c r="M318" i="8"/>
  <c r="N318" i="8"/>
  <c r="O318" i="8"/>
  <c r="P318" i="8"/>
  <c r="Q318" i="8"/>
  <c r="R318" i="8"/>
  <c r="S318" i="8"/>
  <c r="T318" i="8"/>
  <c r="U318" i="8"/>
  <c r="V318" i="8"/>
  <c r="W318" i="8"/>
  <c r="X318" i="8"/>
  <c r="Y318" i="8"/>
  <c r="Z318" i="8"/>
  <c r="AA318" i="8"/>
  <c r="AA317" i="8"/>
  <c r="Z317" i="8"/>
  <c r="Y317" i="8"/>
  <c r="X317" i="8"/>
  <c r="W317" i="8"/>
  <c r="V317" i="8"/>
  <c r="U317" i="8"/>
  <c r="T317" i="8"/>
  <c r="S317" i="8"/>
  <c r="R317" i="8"/>
  <c r="Q317" i="8"/>
  <c r="P317" i="8"/>
  <c r="O317" i="8"/>
  <c r="N317" i="8"/>
  <c r="M317" i="8"/>
  <c r="L317" i="8"/>
  <c r="K317" i="8"/>
  <c r="J317" i="8"/>
  <c r="I317" i="8"/>
  <c r="H317" i="8"/>
  <c r="G317" i="8"/>
  <c r="F317" i="8"/>
  <c r="E317" i="8"/>
  <c r="D317" i="8"/>
  <c r="C317" i="8"/>
  <c r="AA316" i="8"/>
  <c r="Z316" i="8"/>
  <c r="Y316" i="8"/>
  <c r="X316" i="8"/>
  <c r="W316" i="8"/>
  <c r="V316" i="8"/>
  <c r="U316" i="8"/>
  <c r="T316" i="8"/>
  <c r="S316" i="8"/>
  <c r="R316" i="8"/>
  <c r="Q316" i="8"/>
  <c r="P316" i="8"/>
  <c r="O316" i="8"/>
  <c r="N316" i="8"/>
  <c r="M316" i="8"/>
  <c r="L316" i="8"/>
  <c r="K316" i="8"/>
  <c r="J316" i="8"/>
  <c r="I316" i="8"/>
  <c r="H316" i="8"/>
  <c r="G316" i="8"/>
  <c r="F316" i="8"/>
  <c r="E316" i="8"/>
  <c r="D316" i="8"/>
  <c r="C316" i="8"/>
  <c r="AA314" i="8"/>
  <c r="Z314" i="8"/>
  <c r="Y314" i="8"/>
  <c r="X314" i="8"/>
  <c r="W314" i="8"/>
  <c r="V314" i="8"/>
  <c r="U314" i="8"/>
  <c r="T314" i="8"/>
  <c r="S314" i="8"/>
  <c r="R314" i="8"/>
  <c r="Q314" i="8"/>
  <c r="P314" i="8"/>
  <c r="O314" i="8"/>
  <c r="N314" i="8"/>
  <c r="M314" i="8"/>
  <c r="L314" i="8"/>
  <c r="K314" i="8"/>
  <c r="J314" i="8"/>
  <c r="I314" i="8"/>
  <c r="H314" i="8"/>
  <c r="G314" i="8"/>
  <c r="F314" i="8"/>
  <c r="E314" i="8"/>
  <c r="D314" i="8"/>
  <c r="C314" i="8"/>
  <c r="AA313" i="8"/>
  <c r="Z313" i="8"/>
  <c r="Y313" i="8"/>
  <c r="X313" i="8"/>
  <c r="W313" i="8"/>
  <c r="V313" i="8"/>
  <c r="U313" i="8"/>
  <c r="T313" i="8"/>
  <c r="S313" i="8"/>
  <c r="R313" i="8"/>
  <c r="Q313" i="8"/>
  <c r="P313" i="8"/>
  <c r="O313" i="8"/>
  <c r="N313" i="8"/>
  <c r="M313" i="8"/>
  <c r="L313" i="8"/>
  <c r="K313" i="8"/>
  <c r="J313" i="8"/>
  <c r="I313" i="8"/>
  <c r="H313" i="8"/>
  <c r="G313" i="8"/>
  <c r="F313" i="8"/>
  <c r="E313" i="8"/>
  <c r="D313" i="8"/>
  <c r="C313" i="8"/>
  <c r="D310" i="8"/>
  <c r="E310" i="8"/>
  <c r="F310" i="8"/>
  <c r="G310" i="8"/>
  <c r="H310" i="8"/>
  <c r="I310" i="8"/>
  <c r="J310" i="8"/>
  <c r="K310" i="8"/>
  <c r="L310" i="8"/>
  <c r="M310" i="8"/>
  <c r="N310" i="8"/>
  <c r="O310" i="8"/>
  <c r="P310" i="8"/>
  <c r="Q310" i="8"/>
  <c r="R310" i="8"/>
  <c r="S310" i="8"/>
  <c r="T310" i="8"/>
  <c r="U310" i="8"/>
  <c r="V310" i="8"/>
  <c r="W310" i="8"/>
  <c r="X310" i="8"/>
  <c r="Y310" i="8"/>
  <c r="Y309" i="8" s="1"/>
  <c r="Z310" i="8"/>
  <c r="AA310" i="8"/>
  <c r="D311" i="8"/>
  <c r="E311" i="8"/>
  <c r="F311" i="8"/>
  <c r="G311" i="8"/>
  <c r="H311" i="8"/>
  <c r="I311" i="8"/>
  <c r="J311" i="8"/>
  <c r="K311" i="8"/>
  <c r="L311" i="8"/>
  <c r="M311" i="8"/>
  <c r="N311" i="8"/>
  <c r="O311" i="8"/>
  <c r="P311" i="8"/>
  <c r="Q311" i="8"/>
  <c r="R311" i="8"/>
  <c r="S311" i="8"/>
  <c r="T311" i="8"/>
  <c r="U311" i="8"/>
  <c r="V311" i="8"/>
  <c r="W311" i="8"/>
  <c r="X311" i="8"/>
  <c r="Y311" i="8"/>
  <c r="Z311" i="8"/>
  <c r="AA311" i="8"/>
  <c r="C311" i="8"/>
  <c r="C310" i="8"/>
  <c r="D383" i="8"/>
  <c r="E383" i="8" s="1"/>
  <c r="F383" i="8" s="1"/>
  <c r="G383" i="8" s="1"/>
  <c r="H383" i="8" s="1"/>
  <c r="I383" i="8" s="1"/>
  <c r="J383" i="8" s="1"/>
  <c r="K383" i="8" s="1"/>
  <c r="L383" i="8" s="1"/>
  <c r="M383" i="8" s="1"/>
  <c r="N383" i="8" s="1"/>
  <c r="O383" i="8" s="1"/>
  <c r="P383" i="8" s="1"/>
  <c r="Q383" i="8" s="1"/>
  <c r="R383" i="8" s="1"/>
  <c r="S383" i="8" s="1"/>
  <c r="T383" i="8" s="1"/>
  <c r="U383" i="8" s="1"/>
  <c r="V383" i="8" s="1"/>
  <c r="W383" i="8" s="1"/>
  <c r="X383" i="8" s="1"/>
  <c r="Y383" i="8" s="1"/>
  <c r="Z383" i="8" s="1"/>
  <c r="AA383" i="8" s="1"/>
  <c r="C368" i="8"/>
  <c r="D368" i="8" s="1"/>
  <c r="E368" i="8" s="1"/>
  <c r="F368" i="8" s="1"/>
  <c r="G368" i="8" s="1"/>
  <c r="H368" i="8" s="1"/>
  <c r="I368" i="8" s="1"/>
  <c r="J368" i="8" s="1"/>
  <c r="K368" i="8" s="1"/>
  <c r="L368" i="8" s="1"/>
  <c r="M368" i="8" s="1"/>
  <c r="N368" i="8" s="1"/>
  <c r="O368" i="8" s="1"/>
  <c r="P368" i="8" s="1"/>
  <c r="Q368" i="8" s="1"/>
  <c r="R368" i="8" s="1"/>
  <c r="S368" i="8" s="1"/>
  <c r="T368" i="8" s="1"/>
  <c r="U368" i="8" s="1"/>
  <c r="V368" i="8" s="1"/>
  <c r="W368" i="8" s="1"/>
  <c r="X368" i="8" s="1"/>
  <c r="Y368" i="8" s="1"/>
  <c r="Z368" i="8" s="1"/>
  <c r="AA368" i="8" s="1"/>
  <c r="C353" i="8"/>
  <c r="D353" i="8" s="1"/>
  <c r="E353" i="8" s="1"/>
  <c r="F353" i="8" s="1"/>
  <c r="G353" i="8" s="1"/>
  <c r="H353" i="8" s="1"/>
  <c r="I353" i="8" s="1"/>
  <c r="J353" i="8" s="1"/>
  <c r="K353" i="8" s="1"/>
  <c r="L353" i="8" s="1"/>
  <c r="M353" i="8" s="1"/>
  <c r="N353" i="8" s="1"/>
  <c r="O353" i="8" s="1"/>
  <c r="P353" i="8" s="1"/>
  <c r="Q353" i="8" s="1"/>
  <c r="R353" i="8" s="1"/>
  <c r="S353" i="8" s="1"/>
  <c r="T353" i="8" s="1"/>
  <c r="U353" i="8" s="1"/>
  <c r="V353" i="8" s="1"/>
  <c r="W353" i="8" s="1"/>
  <c r="X353" i="8" s="1"/>
  <c r="Y353" i="8" s="1"/>
  <c r="Z353" i="8" s="1"/>
  <c r="AA353" i="8" s="1"/>
  <c r="C338" i="8"/>
  <c r="D338" i="8" s="1"/>
  <c r="E338" i="8" s="1"/>
  <c r="F338" i="8" s="1"/>
  <c r="G338" i="8" s="1"/>
  <c r="H338" i="8" s="1"/>
  <c r="I338" i="8" s="1"/>
  <c r="J338" i="8" s="1"/>
  <c r="K338" i="8" s="1"/>
  <c r="L338" i="8" s="1"/>
  <c r="M338" i="8" s="1"/>
  <c r="N338" i="8" s="1"/>
  <c r="O338" i="8" s="1"/>
  <c r="P338" i="8" s="1"/>
  <c r="Q338" i="8" s="1"/>
  <c r="R338" i="8" s="1"/>
  <c r="S338" i="8" s="1"/>
  <c r="T338" i="8" s="1"/>
  <c r="U338" i="8" s="1"/>
  <c r="V338" i="8" s="1"/>
  <c r="W338" i="8" s="1"/>
  <c r="X338" i="8" s="1"/>
  <c r="Y338" i="8" s="1"/>
  <c r="Z338" i="8" s="1"/>
  <c r="AA338" i="8" s="1"/>
  <c r="C323" i="8"/>
  <c r="D323" i="8" s="1"/>
  <c r="E323" i="8" s="1"/>
  <c r="F323" i="8" s="1"/>
  <c r="G323" i="8" s="1"/>
  <c r="H323" i="8" s="1"/>
  <c r="I323" i="8" s="1"/>
  <c r="J323" i="8" s="1"/>
  <c r="K323" i="8" s="1"/>
  <c r="L323" i="8" s="1"/>
  <c r="M323" i="8" s="1"/>
  <c r="N323" i="8" s="1"/>
  <c r="O323" i="8" s="1"/>
  <c r="P323" i="8" s="1"/>
  <c r="Q323" i="8" s="1"/>
  <c r="R323" i="8" s="1"/>
  <c r="S323" i="8" s="1"/>
  <c r="T323" i="8" s="1"/>
  <c r="U323" i="8" s="1"/>
  <c r="V323" i="8" s="1"/>
  <c r="W323" i="8" s="1"/>
  <c r="X323" i="8" s="1"/>
  <c r="Y323" i="8" s="1"/>
  <c r="Z323" i="8" s="1"/>
  <c r="AA323" i="8" s="1"/>
  <c r="M315" i="8"/>
  <c r="I309" i="8"/>
  <c r="C308" i="8"/>
  <c r="D308" i="8" s="1"/>
  <c r="E308" i="8" s="1"/>
  <c r="F308" i="8" s="1"/>
  <c r="G308" i="8" s="1"/>
  <c r="H308" i="8" s="1"/>
  <c r="I308" i="8" s="1"/>
  <c r="J308" i="8" s="1"/>
  <c r="K308" i="8" s="1"/>
  <c r="L308" i="8" s="1"/>
  <c r="M308" i="8" s="1"/>
  <c r="N308" i="8" s="1"/>
  <c r="O308" i="8" s="1"/>
  <c r="P308" i="8" s="1"/>
  <c r="Q308" i="8" s="1"/>
  <c r="R308" i="8" s="1"/>
  <c r="S308" i="8" s="1"/>
  <c r="T308" i="8" s="1"/>
  <c r="U308" i="8" s="1"/>
  <c r="V308" i="8" s="1"/>
  <c r="W308" i="8" s="1"/>
  <c r="X308" i="8" s="1"/>
  <c r="Y308" i="8" s="1"/>
  <c r="Z308" i="8" s="1"/>
  <c r="AA308" i="8" s="1"/>
  <c r="AA171" i="8"/>
  <c r="Z171" i="8"/>
  <c r="Y171" i="8"/>
  <c r="X171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D171" i="8"/>
  <c r="C171" i="8"/>
  <c r="AA170" i="8"/>
  <c r="Z170" i="8"/>
  <c r="Y170" i="8"/>
  <c r="X170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F170" i="8"/>
  <c r="E170" i="8"/>
  <c r="D170" i="8"/>
  <c r="C170" i="8"/>
  <c r="AA169" i="8"/>
  <c r="AA168" i="8" s="1"/>
  <c r="Z169" i="8"/>
  <c r="Y169" i="8"/>
  <c r="X169" i="8"/>
  <c r="W169" i="8"/>
  <c r="W168" i="8" s="1"/>
  <c r="V169" i="8"/>
  <c r="U169" i="8"/>
  <c r="T169" i="8"/>
  <c r="S169" i="8"/>
  <c r="S168" i="8" s="1"/>
  <c r="R169" i="8"/>
  <c r="Q169" i="8"/>
  <c r="P169" i="8"/>
  <c r="O169" i="8"/>
  <c r="O168" i="8" s="1"/>
  <c r="N169" i="8"/>
  <c r="M169" i="8"/>
  <c r="L169" i="8"/>
  <c r="K169" i="8"/>
  <c r="K168" i="8" s="1"/>
  <c r="J169" i="8"/>
  <c r="I169" i="8"/>
  <c r="H169" i="8"/>
  <c r="G169" i="8"/>
  <c r="G168" i="8" s="1"/>
  <c r="F169" i="8"/>
  <c r="E169" i="8"/>
  <c r="D169" i="8"/>
  <c r="C169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D167" i="8"/>
  <c r="C167" i="8"/>
  <c r="AA166" i="8"/>
  <c r="Z166" i="8"/>
  <c r="Y166" i="8"/>
  <c r="X166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E166" i="8"/>
  <c r="D166" i="8"/>
  <c r="C166" i="8"/>
  <c r="AA164" i="8"/>
  <c r="Z164" i="8"/>
  <c r="Y164" i="8"/>
  <c r="X164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E164" i="8"/>
  <c r="D164" i="8"/>
  <c r="C164" i="8"/>
  <c r="AA158" i="8"/>
  <c r="Z158" i="8"/>
  <c r="Y158" i="8"/>
  <c r="X158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D158" i="8"/>
  <c r="C158" i="8"/>
  <c r="AA157" i="8"/>
  <c r="Z157" i="8"/>
  <c r="Y157" i="8"/>
  <c r="X157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E157" i="8"/>
  <c r="D157" i="8"/>
  <c r="C157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E156" i="8"/>
  <c r="D156" i="8"/>
  <c r="C156" i="8"/>
  <c r="AA154" i="8"/>
  <c r="Z154" i="8"/>
  <c r="Y154" i="8"/>
  <c r="X154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D154" i="8"/>
  <c r="C154" i="8"/>
  <c r="AA153" i="8"/>
  <c r="Z153" i="8"/>
  <c r="Y153" i="8"/>
  <c r="X153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K152" i="8" s="1"/>
  <c r="J153" i="8"/>
  <c r="I153" i="8"/>
  <c r="H153" i="8"/>
  <c r="G153" i="8"/>
  <c r="F153" i="8"/>
  <c r="E153" i="8"/>
  <c r="D153" i="8"/>
  <c r="C153" i="8"/>
  <c r="AA151" i="8"/>
  <c r="Z151" i="8"/>
  <c r="Y151" i="8"/>
  <c r="X151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F151" i="8"/>
  <c r="E151" i="8"/>
  <c r="D151" i="8"/>
  <c r="C151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E145" i="8"/>
  <c r="D145" i="8"/>
  <c r="C145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E144" i="8"/>
  <c r="D144" i="8"/>
  <c r="C144" i="8"/>
  <c r="AA143" i="8"/>
  <c r="Z143" i="8"/>
  <c r="Y143" i="8"/>
  <c r="X143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D143" i="8"/>
  <c r="C143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E141" i="8"/>
  <c r="D141" i="8"/>
  <c r="C141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AA132" i="8"/>
  <c r="Z132" i="8"/>
  <c r="Y132" i="8"/>
  <c r="X132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AA131" i="8"/>
  <c r="Z131" i="8"/>
  <c r="Y131" i="8"/>
  <c r="X131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C201" i="8" s="1"/>
  <c r="AA130" i="8"/>
  <c r="Z130" i="8"/>
  <c r="Y130" i="8"/>
  <c r="X130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AA128" i="8"/>
  <c r="Z128" i="8"/>
  <c r="Y128" i="8"/>
  <c r="X128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E198" i="8" s="1"/>
  <c r="D128" i="8"/>
  <c r="C128" i="8"/>
  <c r="AA127" i="8"/>
  <c r="Z127" i="8"/>
  <c r="Y127" i="8"/>
  <c r="X127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D127" i="8"/>
  <c r="C127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C119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AA117" i="8"/>
  <c r="Z117" i="8"/>
  <c r="Y117" i="8"/>
  <c r="X117" i="8"/>
  <c r="W117" i="8"/>
  <c r="W116" i="8" s="1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G116" i="8" s="1"/>
  <c r="F117" i="8"/>
  <c r="E117" i="8"/>
  <c r="D117" i="8"/>
  <c r="C117" i="8"/>
  <c r="C115" i="8"/>
  <c r="D115" i="8"/>
  <c r="E115" i="8"/>
  <c r="F115" i="8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AA115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M113" i="8" s="1"/>
  <c r="L114" i="8"/>
  <c r="K114" i="8"/>
  <c r="J114" i="8"/>
  <c r="I114" i="8"/>
  <c r="H114" i="8"/>
  <c r="G114" i="8"/>
  <c r="F114" i="8"/>
  <c r="E114" i="8"/>
  <c r="E113" i="8" s="1"/>
  <c r="D114" i="8"/>
  <c r="C114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C112" i="8"/>
  <c r="D300" i="8"/>
  <c r="E300" i="8"/>
  <c r="F300" i="8"/>
  <c r="G300" i="8"/>
  <c r="H300" i="8"/>
  <c r="I300" i="8"/>
  <c r="J300" i="8"/>
  <c r="K300" i="8"/>
  <c r="L300" i="8"/>
  <c r="M300" i="8"/>
  <c r="N300" i="8"/>
  <c r="O300" i="8"/>
  <c r="P300" i="8"/>
  <c r="Q300" i="8"/>
  <c r="R300" i="8"/>
  <c r="S300" i="8"/>
  <c r="T300" i="8"/>
  <c r="U300" i="8"/>
  <c r="V300" i="8"/>
  <c r="W300" i="8"/>
  <c r="X300" i="8"/>
  <c r="Y300" i="8"/>
  <c r="Z300" i="8"/>
  <c r="AA300" i="8"/>
  <c r="C300" i="8"/>
  <c r="AA299" i="8"/>
  <c r="Z299" i="8"/>
  <c r="Y299" i="8"/>
  <c r="X299" i="8"/>
  <c r="W299" i="8"/>
  <c r="V299" i="8"/>
  <c r="U299" i="8"/>
  <c r="T299" i="8"/>
  <c r="S299" i="8"/>
  <c r="R299" i="8"/>
  <c r="Q299" i="8"/>
  <c r="P299" i="8"/>
  <c r="O299" i="8"/>
  <c r="N299" i="8"/>
  <c r="M299" i="8"/>
  <c r="L299" i="8"/>
  <c r="K299" i="8"/>
  <c r="J299" i="8"/>
  <c r="I299" i="8"/>
  <c r="H299" i="8"/>
  <c r="G299" i="8"/>
  <c r="F299" i="8"/>
  <c r="E299" i="8"/>
  <c r="D299" i="8"/>
  <c r="C299" i="8"/>
  <c r="AA298" i="8"/>
  <c r="Z298" i="8"/>
  <c r="Y298" i="8"/>
  <c r="X298" i="8"/>
  <c r="W298" i="8"/>
  <c r="V298" i="8"/>
  <c r="U298" i="8"/>
  <c r="T298" i="8"/>
  <c r="S298" i="8"/>
  <c r="R298" i="8"/>
  <c r="Q298" i="8"/>
  <c r="P298" i="8"/>
  <c r="O298" i="8"/>
  <c r="N298" i="8"/>
  <c r="M298" i="8"/>
  <c r="L298" i="8"/>
  <c r="K298" i="8"/>
  <c r="J298" i="8"/>
  <c r="I298" i="8"/>
  <c r="H298" i="8"/>
  <c r="G298" i="8"/>
  <c r="F298" i="8"/>
  <c r="E298" i="8"/>
  <c r="D298" i="8"/>
  <c r="C298" i="8"/>
  <c r="AA296" i="8"/>
  <c r="Z296" i="8"/>
  <c r="Y296" i="8"/>
  <c r="X296" i="8"/>
  <c r="W296" i="8"/>
  <c r="V296" i="8"/>
  <c r="U296" i="8"/>
  <c r="T296" i="8"/>
  <c r="S296" i="8"/>
  <c r="R296" i="8"/>
  <c r="Q296" i="8"/>
  <c r="P296" i="8"/>
  <c r="O296" i="8"/>
  <c r="N296" i="8"/>
  <c r="M296" i="8"/>
  <c r="L296" i="8"/>
  <c r="K296" i="8"/>
  <c r="J296" i="8"/>
  <c r="I296" i="8"/>
  <c r="H296" i="8"/>
  <c r="G296" i="8"/>
  <c r="F296" i="8"/>
  <c r="E296" i="8"/>
  <c r="D296" i="8"/>
  <c r="C296" i="8"/>
  <c r="AA295" i="8"/>
  <c r="Z295" i="8"/>
  <c r="Y295" i="8"/>
  <c r="X295" i="8"/>
  <c r="W295" i="8"/>
  <c r="V295" i="8"/>
  <c r="U295" i="8"/>
  <c r="T295" i="8"/>
  <c r="S295" i="8"/>
  <c r="R295" i="8"/>
  <c r="Q295" i="8"/>
  <c r="P295" i="8"/>
  <c r="O295" i="8"/>
  <c r="N295" i="8"/>
  <c r="M295" i="8"/>
  <c r="L295" i="8"/>
  <c r="K295" i="8"/>
  <c r="J295" i="8"/>
  <c r="I295" i="8"/>
  <c r="H295" i="8"/>
  <c r="G295" i="8"/>
  <c r="F295" i="8"/>
  <c r="E295" i="8"/>
  <c r="D295" i="8"/>
  <c r="C295" i="8"/>
  <c r="D292" i="8"/>
  <c r="D291" i="8" s="1"/>
  <c r="E292" i="8"/>
  <c r="F292" i="8"/>
  <c r="G292" i="8"/>
  <c r="H292" i="8"/>
  <c r="I292" i="8"/>
  <c r="J292" i="8"/>
  <c r="K292" i="8"/>
  <c r="L292" i="8"/>
  <c r="L291" i="8" s="1"/>
  <c r="M292" i="8"/>
  <c r="N292" i="8"/>
  <c r="O292" i="8"/>
  <c r="P292" i="8"/>
  <c r="Q292" i="8"/>
  <c r="R292" i="8"/>
  <c r="S292" i="8"/>
  <c r="T292" i="8"/>
  <c r="U292" i="8"/>
  <c r="V292" i="8"/>
  <c r="W292" i="8"/>
  <c r="X292" i="8"/>
  <c r="X291" i="8" s="1"/>
  <c r="Y292" i="8"/>
  <c r="Z292" i="8"/>
  <c r="AA292" i="8"/>
  <c r="D293" i="8"/>
  <c r="E293" i="8"/>
  <c r="F293" i="8"/>
  <c r="G293" i="8"/>
  <c r="H293" i="8"/>
  <c r="I293" i="8"/>
  <c r="J293" i="8"/>
  <c r="K293" i="8"/>
  <c r="L293" i="8"/>
  <c r="M293" i="8"/>
  <c r="N293" i="8"/>
  <c r="O293" i="8"/>
  <c r="P293" i="8"/>
  <c r="Q293" i="8"/>
  <c r="R293" i="8"/>
  <c r="S293" i="8"/>
  <c r="T293" i="8"/>
  <c r="U293" i="8"/>
  <c r="V293" i="8"/>
  <c r="W293" i="8"/>
  <c r="X293" i="8"/>
  <c r="Y293" i="8"/>
  <c r="Z293" i="8"/>
  <c r="AA293" i="8"/>
  <c r="C293" i="8"/>
  <c r="C292" i="8"/>
  <c r="Z291" i="8"/>
  <c r="T291" i="8"/>
  <c r="R291" i="8"/>
  <c r="I291" i="8"/>
  <c r="H291" i="8"/>
  <c r="AA276" i="8"/>
  <c r="Z276" i="8"/>
  <c r="Y276" i="8"/>
  <c r="X276" i="8"/>
  <c r="W276" i="8"/>
  <c r="V276" i="8"/>
  <c r="U276" i="8"/>
  <c r="T276" i="8"/>
  <c r="S276" i="8"/>
  <c r="R276" i="8"/>
  <c r="Q276" i="8"/>
  <c r="P276" i="8"/>
  <c r="O276" i="8"/>
  <c r="N276" i="8"/>
  <c r="M276" i="8"/>
  <c r="L276" i="8"/>
  <c r="K276" i="8"/>
  <c r="J276" i="8"/>
  <c r="I276" i="8"/>
  <c r="H276" i="8"/>
  <c r="G276" i="8"/>
  <c r="F276" i="8"/>
  <c r="E276" i="8"/>
  <c r="D276" i="8"/>
  <c r="C276" i="8"/>
  <c r="AA261" i="8"/>
  <c r="Z261" i="8"/>
  <c r="Y261" i="8"/>
  <c r="X261" i="8"/>
  <c r="W261" i="8"/>
  <c r="V261" i="8"/>
  <c r="U261" i="8"/>
  <c r="T261" i="8"/>
  <c r="S261" i="8"/>
  <c r="R261" i="8"/>
  <c r="Q261" i="8"/>
  <c r="P261" i="8"/>
  <c r="O261" i="8"/>
  <c r="N261" i="8"/>
  <c r="M261" i="8"/>
  <c r="L261" i="8"/>
  <c r="K261" i="8"/>
  <c r="J261" i="8"/>
  <c r="I261" i="8"/>
  <c r="H261" i="8"/>
  <c r="G261" i="8"/>
  <c r="F261" i="8"/>
  <c r="E261" i="8"/>
  <c r="D261" i="8"/>
  <c r="C261" i="8"/>
  <c r="AA246" i="8"/>
  <c r="Z246" i="8"/>
  <c r="Y246" i="8"/>
  <c r="X246" i="8"/>
  <c r="W246" i="8"/>
  <c r="V246" i="8"/>
  <c r="U246" i="8"/>
  <c r="T246" i="8"/>
  <c r="S246" i="8"/>
  <c r="R246" i="8"/>
  <c r="Q246" i="8"/>
  <c r="P246" i="8"/>
  <c r="O246" i="8"/>
  <c r="N246" i="8"/>
  <c r="M246" i="8"/>
  <c r="L246" i="8"/>
  <c r="K246" i="8"/>
  <c r="J246" i="8"/>
  <c r="I246" i="8"/>
  <c r="H246" i="8"/>
  <c r="G246" i="8"/>
  <c r="F246" i="8"/>
  <c r="E246" i="8"/>
  <c r="D246" i="8"/>
  <c r="C246" i="8"/>
  <c r="AA231" i="8"/>
  <c r="Z231" i="8"/>
  <c r="Y231" i="8"/>
  <c r="X231" i="8"/>
  <c r="W231" i="8"/>
  <c r="V231" i="8"/>
  <c r="U231" i="8"/>
  <c r="T231" i="8"/>
  <c r="S231" i="8"/>
  <c r="R231" i="8"/>
  <c r="Q231" i="8"/>
  <c r="P231" i="8"/>
  <c r="O231" i="8"/>
  <c r="N231" i="8"/>
  <c r="M231" i="8"/>
  <c r="L231" i="8"/>
  <c r="K231" i="8"/>
  <c r="J231" i="8"/>
  <c r="I231" i="8"/>
  <c r="H231" i="8"/>
  <c r="G231" i="8"/>
  <c r="F231" i="8"/>
  <c r="E231" i="8"/>
  <c r="D231" i="8"/>
  <c r="C231" i="8"/>
  <c r="AA216" i="8"/>
  <c r="D216" i="8"/>
  <c r="E216" i="8"/>
  <c r="F216" i="8"/>
  <c r="G216" i="8"/>
  <c r="H216" i="8"/>
  <c r="I216" i="8"/>
  <c r="J216" i="8"/>
  <c r="K216" i="8"/>
  <c r="L216" i="8"/>
  <c r="M216" i="8"/>
  <c r="N216" i="8"/>
  <c r="O216" i="8"/>
  <c r="P216" i="8"/>
  <c r="Q216" i="8"/>
  <c r="R216" i="8"/>
  <c r="S216" i="8"/>
  <c r="T216" i="8"/>
  <c r="U216" i="8"/>
  <c r="V216" i="8"/>
  <c r="W216" i="8"/>
  <c r="X216" i="8"/>
  <c r="Y216" i="8"/>
  <c r="Z216" i="8"/>
  <c r="C216" i="8"/>
  <c r="C290" i="8"/>
  <c r="D290" i="8" s="1"/>
  <c r="E290" i="8" s="1"/>
  <c r="F290" i="8" s="1"/>
  <c r="G290" i="8" s="1"/>
  <c r="H290" i="8" s="1"/>
  <c r="I290" i="8" s="1"/>
  <c r="J290" i="8" s="1"/>
  <c r="K290" i="8" s="1"/>
  <c r="L290" i="8" s="1"/>
  <c r="M290" i="8" s="1"/>
  <c r="N290" i="8" s="1"/>
  <c r="O290" i="8" s="1"/>
  <c r="P290" i="8" s="1"/>
  <c r="Q290" i="8" s="1"/>
  <c r="R290" i="8" s="1"/>
  <c r="S290" i="8" s="1"/>
  <c r="T290" i="8" s="1"/>
  <c r="U290" i="8" s="1"/>
  <c r="V290" i="8" s="1"/>
  <c r="W290" i="8" s="1"/>
  <c r="X290" i="8" s="1"/>
  <c r="Y290" i="8" s="1"/>
  <c r="Z290" i="8" s="1"/>
  <c r="AA290" i="8" s="1"/>
  <c r="C275" i="8"/>
  <c r="D275" i="8" s="1"/>
  <c r="E275" i="8" s="1"/>
  <c r="F275" i="8" s="1"/>
  <c r="G275" i="8" s="1"/>
  <c r="H275" i="8" s="1"/>
  <c r="I275" i="8" s="1"/>
  <c r="J275" i="8" s="1"/>
  <c r="K275" i="8" s="1"/>
  <c r="L275" i="8" s="1"/>
  <c r="M275" i="8" s="1"/>
  <c r="N275" i="8" s="1"/>
  <c r="O275" i="8" s="1"/>
  <c r="P275" i="8" s="1"/>
  <c r="Q275" i="8" s="1"/>
  <c r="R275" i="8" s="1"/>
  <c r="S275" i="8" s="1"/>
  <c r="T275" i="8" s="1"/>
  <c r="U275" i="8" s="1"/>
  <c r="V275" i="8" s="1"/>
  <c r="W275" i="8" s="1"/>
  <c r="X275" i="8" s="1"/>
  <c r="Y275" i="8" s="1"/>
  <c r="Z275" i="8" s="1"/>
  <c r="AA275" i="8" s="1"/>
  <c r="C260" i="8"/>
  <c r="D260" i="8" s="1"/>
  <c r="E260" i="8" s="1"/>
  <c r="F260" i="8" s="1"/>
  <c r="G260" i="8" s="1"/>
  <c r="H260" i="8" s="1"/>
  <c r="I260" i="8" s="1"/>
  <c r="J260" i="8" s="1"/>
  <c r="K260" i="8" s="1"/>
  <c r="L260" i="8" s="1"/>
  <c r="M260" i="8" s="1"/>
  <c r="N260" i="8" s="1"/>
  <c r="O260" i="8" s="1"/>
  <c r="P260" i="8" s="1"/>
  <c r="Q260" i="8" s="1"/>
  <c r="R260" i="8" s="1"/>
  <c r="S260" i="8" s="1"/>
  <c r="T260" i="8" s="1"/>
  <c r="U260" i="8" s="1"/>
  <c r="V260" i="8" s="1"/>
  <c r="W260" i="8" s="1"/>
  <c r="X260" i="8" s="1"/>
  <c r="Y260" i="8" s="1"/>
  <c r="Z260" i="8" s="1"/>
  <c r="AA260" i="8" s="1"/>
  <c r="C245" i="8"/>
  <c r="D245" i="8" s="1"/>
  <c r="E245" i="8" s="1"/>
  <c r="F245" i="8" s="1"/>
  <c r="G245" i="8" s="1"/>
  <c r="H245" i="8" s="1"/>
  <c r="I245" i="8" s="1"/>
  <c r="J245" i="8" s="1"/>
  <c r="K245" i="8" s="1"/>
  <c r="L245" i="8" s="1"/>
  <c r="M245" i="8" s="1"/>
  <c r="N245" i="8" s="1"/>
  <c r="O245" i="8" s="1"/>
  <c r="P245" i="8" s="1"/>
  <c r="Q245" i="8" s="1"/>
  <c r="R245" i="8" s="1"/>
  <c r="S245" i="8" s="1"/>
  <c r="T245" i="8" s="1"/>
  <c r="U245" i="8" s="1"/>
  <c r="V245" i="8" s="1"/>
  <c r="W245" i="8" s="1"/>
  <c r="X245" i="8" s="1"/>
  <c r="Y245" i="8" s="1"/>
  <c r="Z245" i="8" s="1"/>
  <c r="AA245" i="8" s="1"/>
  <c r="C230" i="8"/>
  <c r="D230" i="8" s="1"/>
  <c r="E230" i="8" s="1"/>
  <c r="F230" i="8" s="1"/>
  <c r="G230" i="8" s="1"/>
  <c r="H230" i="8" s="1"/>
  <c r="I230" i="8" s="1"/>
  <c r="J230" i="8" s="1"/>
  <c r="K230" i="8" s="1"/>
  <c r="L230" i="8" s="1"/>
  <c r="M230" i="8" s="1"/>
  <c r="N230" i="8" s="1"/>
  <c r="O230" i="8" s="1"/>
  <c r="P230" i="8" s="1"/>
  <c r="Q230" i="8" s="1"/>
  <c r="R230" i="8" s="1"/>
  <c r="S230" i="8" s="1"/>
  <c r="T230" i="8" s="1"/>
  <c r="U230" i="8" s="1"/>
  <c r="V230" i="8" s="1"/>
  <c r="W230" i="8" s="1"/>
  <c r="X230" i="8" s="1"/>
  <c r="Y230" i="8" s="1"/>
  <c r="Z230" i="8" s="1"/>
  <c r="AA230" i="8" s="1"/>
  <c r="C215" i="8"/>
  <c r="D215" i="8" s="1"/>
  <c r="E215" i="8" s="1"/>
  <c r="F215" i="8" s="1"/>
  <c r="G215" i="8" s="1"/>
  <c r="H215" i="8" s="1"/>
  <c r="I215" i="8" s="1"/>
  <c r="J215" i="8" s="1"/>
  <c r="K215" i="8" s="1"/>
  <c r="L215" i="8" s="1"/>
  <c r="M215" i="8" s="1"/>
  <c r="N215" i="8" s="1"/>
  <c r="O215" i="8" s="1"/>
  <c r="P215" i="8" s="1"/>
  <c r="Q215" i="8" s="1"/>
  <c r="R215" i="8" s="1"/>
  <c r="S215" i="8" s="1"/>
  <c r="T215" i="8" s="1"/>
  <c r="U215" i="8" s="1"/>
  <c r="V215" i="8" s="1"/>
  <c r="W215" i="8" s="1"/>
  <c r="X215" i="8" s="1"/>
  <c r="Y215" i="8" s="1"/>
  <c r="Z215" i="8" s="1"/>
  <c r="AA215" i="8" s="1"/>
  <c r="C194" i="8"/>
  <c r="D194" i="8" s="1"/>
  <c r="E194" i="8" s="1"/>
  <c r="F194" i="8" s="1"/>
  <c r="G194" i="8" s="1"/>
  <c r="H194" i="8" s="1"/>
  <c r="I194" i="8" s="1"/>
  <c r="J194" i="8" s="1"/>
  <c r="K194" i="8" s="1"/>
  <c r="L194" i="8" s="1"/>
  <c r="M194" i="8" s="1"/>
  <c r="N194" i="8" s="1"/>
  <c r="O194" i="8" s="1"/>
  <c r="P194" i="8" s="1"/>
  <c r="Q194" i="8" s="1"/>
  <c r="R194" i="8" s="1"/>
  <c r="S194" i="8" s="1"/>
  <c r="T194" i="8" s="1"/>
  <c r="U194" i="8" s="1"/>
  <c r="V194" i="8" s="1"/>
  <c r="W194" i="8" s="1"/>
  <c r="X194" i="8" s="1"/>
  <c r="Y194" i="8" s="1"/>
  <c r="Z194" i="8" s="1"/>
  <c r="AA194" i="8" s="1"/>
  <c r="C163" i="8"/>
  <c r="D163" i="8" s="1"/>
  <c r="E163" i="8" s="1"/>
  <c r="F163" i="8" s="1"/>
  <c r="G163" i="8" s="1"/>
  <c r="H163" i="8" s="1"/>
  <c r="I163" i="8" s="1"/>
  <c r="J163" i="8" s="1"/>
  <c r="K163" i="8" s="1"/>
  <c r="L163" i="8" s="1"/>
  <c r="M163" i="8" s="1"/>
  <c r="N163" i="8" s="1"/>
  <c r="O163" i="8" s="1"/>
  <c r="P163" i="8" s="1"/>
  <c r="Q163" i="8" s="1"/>
  <c r="R163" i="8" s="1"/>
  <c r="S163" i="8" s="1"/>
  <c r="T163" i="8" s="1"/>
  <c r="U163" i="8" s="1"/>
  <c r="V163" i="8" s="1"/>
  <c r="W163" i="8" s="1"/>
  <c r="X163" i="8" s="1"/>
  <c r="Y163" i="8" s="1"/>
  <c r="Z163" i="8" s="1"/>
  <c r="AA163" i="8" s="1"/>
  <c r="C150" i="8"/>
  <c r="D150" i="8" s="1"/>
  <c r="E150" i="8" s="1"/>
  <c r="F150" i="8" s="1"/>
  <c r="G150" i="8" s="1"/>
  <c r="H150" i="8" s="1"/>
  <c r="I150" i="8" s="1"/>
  <c r="J150" i="8" s="1"/>
  <c r="K150" i="8" s="1"/>
  <c r="L150" i="8" s="1"/>
  <c r="M150" i="8" s="1"/>
  <c r="N150" i="8" s="1"/>
  <c r="O150" i="8" s="1"/>
  <c r="P150" i="8" s="1"/>
  <c r="Q150" i="8" s="1"/>
  <c r="R150" i="8" s="1"/>
  <c r="S150" i="8" s="1"/>
  <c r="T150" i="8" s="1"/>
  <c r="U150" i="8" s="1"/>
  <c r="V150" i="8" s="1"/>
  <c r="W150" i="8" s="1"/>
  <c r="X150" i="8" s="1"/>
  <c r="Y150" i="8" s="1"/>
  <c r="Z150" i="8" s="1"/>
  <c r="AA150" i="8" s="1"/>
  <c r="C137" i="8"/>
  <c r="D137" i="8" s="1"/>
  <c r="E137" i="8" s="1"/>
  <c r="F137" i="8" s="1"/>
  <c r="G137" i="8" s="1"/>
  <c r="H137" i="8" s="1"/>
  <c r="I137" i="8" s="1"/>
  <c r="J137" i="8" s="1"/>
  <c r="K137" i="8" s="1"/>
  <c r="L137" i="8" s="1"/>
  <c r="M137" i="8" s="1"/>
  <c r="N137" i="8" s="1"/>
  <c r="O137" i="8" s="1"/>
  <c r="P137" i="8" s="1"/>
  <c r="Q137" i="8" s="1"/>
  <c r="R137" i="8" s="1"/>
  <c r="S137" i="8" s="1"/>
  <c r="T137" i="8" s="1"/>
  <c r="U137" i="8" s="1"/>
  <c r="V137" i="8" s="1"/>
  <c r="W137" i="8" s="1"/>
  <c r="X137" i="8" s="1"/>
  <c r="Y137" i="8" s="1"/>
  <c r="Z137" i="8" s="1"/>
  <c r="AA137" i="8" s="1"/>
  <c r="C124" i="8"/>
  <c r="D124" i="8" s="1"/>
  <c r="E124" i="8" s="1"/>
  <c r="F124" i="8" s="1"/>
  <c r="G124" i="8" s="1"/>
  <c r="H124" i="8" s="1"/>
  <c r="I124" i="8" s="1"/>
  <c r="J124" i="8" s="1"/>
  <c r="K124" i="8" s="1"/>
  <c r="L124" i="8" s="1"/>
  <c r="M124" i="8" s="1"/>
  <c r="N124" i="8" s="1"/>
  <c r="O124" i="8" s="1"/>
  <c r="P124" i="8" s="1"/>
  <c r="Q124" i="8" s="1"/>
  <c r="R124" i="8" s="1"/>
  <c r="S124" i="8" s="1"/>
  <c r="T124" i="8" s="1"/>
  <c r="U124" i="8" s="1"/>
  <c r="V124" i="8" s="1"/>
  <c r="W124" i="8" s="1"/>
  <c r="X124" i="8" s="1"/>
  <c r="Y124" i="8" s="1"/>
  <c r="Z124" i="8" s="1"/>
  <c r="AA124" i="8" s="1"/>
  <c r="C111" i="8"/>
  <c r="D111" i="8" s="1"/>
  <c r="E111" i="8" s="1"/>
  <c r="F111" i="8" s="1"/>
  <c r="G111" i="8" s="1"/>
  <c r="H111" i="8" s="1"/>
  <c r="I111" i="8" s="1"/>
  <c r="J111" i="8" s="1"/>
  <c r="K111" i="8" s="1"/>
  <c r="L111" i="8" s="1"/>
  <c r="M111" i="8" s="1"/>
  <c r="N111" i="8" s="1"/>
  <c r="O111" i="8" s="1"/>
  <c r="P111" i="8" s="1"/>
  <c r="Q111" i="8" s="1"/>
  <c r="R111" i="8" s="1"/>
  <c r="S111" i="8" s="1"/>
  <c r="T111" i="8" s="1"/>
  <c r="U111" i="8" s="1"/>
  <c r="V111" i="8" s="1"/>
  <c r="W111" i="8" s="1"/>
  <c r="X111" i="8" s="1"/>
  <c r="Y111" i="8" s="1"/>
  <c r="Z111" i="8" s="1"/>
  <c r="AA111" i="8" s="1"/>
  <c r="C95" i="8"/>
  <c r="D95" i="8" s="1"/>
  <c r="E95" i="8" s="1"/>
  <c r="F95" i="8" s="1"/>
  <c r="G95" i="8" s="1"/>
  <c r="H95" i="8" s="1"/>
  <c r="I95" i="8" s="1"/>
  <c r="J95" i="8" s="1"/>
  <c r="K95" i="8" s="1"/>
  <c r="L95" i="8" s="1"/>
  <c r="M95" i="8" s="1"/>
  <c r="N95" i="8" s="1"/>
  <c r="O95" i="8" s="1"/>
  <c r="P95" i="8" s="1"/>
  <c r="Q95" i="8" s="1"/>
  <c r="R95" i="8" s="1"/>
  <c r="S95" i="8" s="1"/>
  <c r="T95" i="8" s="1"/>
  <c r="U95" i="8" s="1"/>
  <c r="V95" i="8" s="1"/>
  <c r="W95" i="8" s="1"/>
  <c r="X95" i="8" s="1"/>
  <c r="Y95" i="8" s="1"/>
  <c r="Z95" i="8" s="1"/>
  <c r="AA95" i="8" s="1"/>
  <c r="C61" i="8"/>
  <c r="D61" i="8" s="1"/>
  <c r="E61" i="8" s="1"/>
  <c r="F61" i="8" s="1"/>
  <c r="G61" i="8" s="1"/>
  <c r="H61" i="8" s="1"/>
  <c r="I61" i="8" s="1"/>
  <c r="J61" i="8" s="1"/>
  <c r="K61" i="8" s="1"/>
  <c r="L61" i="8" s="1"/>
  <c r="M61" i="8" s="1"/>
  <c r="N61" i="8" s="1"/>
  <c r="O61" i="8" s="1"/>
  <c r="P61" i="8" s="1"/>
  <c r="Q61" i="8" s="1"/>
  <c r="R61" i="8" s="1"/>
  <c r="S61" i="8" s="1"/>
  <c r="T61" i="8" s="1"/>
  <c r="U61" i="8" s="1"/>
  <c r="V61" i="8" s="1"/>
  <c r="W61" i="8" s="1"/>
  <c r="X61" i="8" s="1"/>
  <c r="Y61" i="8" s="1"/>
  <c r="Z61" i="8" s="1"/>
  <c r="AA61" i="8" s="1"/>
  <c r="C48" i="8"/>
  <c r="D48" i="8" s="1"/>
  <c r="E48" i="8" s="1"/>
  <c r="F48" i="8" s="1"/>
  <c r="G48" i="8" s="1"/>
  <c r="H48" i="8" s="1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T48" i="8" s="1"/>
  <c r="U48" i="8" s="1"/>
  <c r="V48" i="8" s="1"/>
  <c r="W48" i="8" s="1"/>
  <c r="X48" i="8" s="1"/>
  <c r="Y48" i="8" s="1"/>
  <c r="Z48" i="8" s="1"/>
  <c r="AA48" i="8" s="1"/>
  <c r="C35" i="8"/>
  <c r="D35" i="8" s="1"/>
  <c r="E35" i="8" s="1"/>
  <c r="F35" i="8" s="1"/>
  <c r="G35" i="8" s="1"/>
  <c r="H35" i="8" s="1"/>
  <c r="I35" i="8" s="1"/>
  <c r="J35" i="8" s="1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V35" i="8" s="1"/>
  <c r="W35" i="8" s="1"/>
  <c r="X35" i="8" s="1"/>
  <c r="Y35" i="8" s="1"/>
  <c r="Z35" i="8" s="1"/>
  <c r="AA35" i="8" s="1"/>
  <c r="C22" i="8"/>
  <c r="D22" i="8" s="1"/>
  <c r="E22" i="8" s="1"/>
  <c r="F22" i="8" s="1"/>
  <c r="G22" i="8" s="1"/>
  <c r="H22" i="8" s="1"/>
  <c r="I22" i="8" s="1"/>
  <c r="J22" i="8" s="1"/>
  <c r="K22" i="8" s="1"/>
  <c r="L22" i="8" s="1"/>
  <c r="M22" i="8" s="1"/>
  <c r="N22" i="8" s="1"/>
  <c r="O22" i="8" s="1"/>
  <c r="P22" i="8" s="1"/>
  <c r="Q22" i="8" s="1"/>
  <c r="R22" i="8" s="1"/>
  <c r="S22" i="8" s="1"/>
  <c r="T22" i="8" s="1"/>
  <c r="U22" i="8" s="1"/>
  <c r="V22" i="8" s="1"/>
  <c r="W22" i="8" s="1"/>
  <c r="X22" i="8" s="1"/>
  <c r="Y22" i="8" s="1"/>
  <c r="Z22" i="8" s="1"/>
  <c r="AA22" i="8" s="1"/>
  <c r="C9" i="8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O9" i="8" s="1"/>
  <c r="P9" i="8" s="1"/>
  <c r="Q9" i="8" s="1"/>
  <c r="R9" i="8" s="1"/>
  <c r="S9" i="8" s="1"/>
  <c r="T9" i="8" s="1"/>
  <c r="U9" i="8" s="1"/>
  <c r="V9" i="8" s="1"/>
  <c r="W9" i="8" s="1"/>
  <c r="X9" i="8" s="1"/>
  <c r="Y9" i="8" s="1"/>
  <c r="Z9" i="8" s="1"/>
  <c r="AA9" i="8" s="1"/>
  <c r="AB285" i="8"/>
  <c r="AB284" i="8"/>
  <c r="AB283" i="8"/>
  <c r="AA282" i="8"/>
  <c r="Z282" i="8"/>
  <c r="Y282" i="8"/>
  <c r="X282" i="8"/>
  <c r="W282" i="8"/>
  <c r="V282" i="8"/>
  <c r="U282" i="8"/>
  <c r="T282" i="8"/>
  <c r="S282" i="8"/>
  <c r="R282" i="8"/>
  <c r="Q282" i="8"/>
  <c r="P282" i="8"/>
  <c r="O282" i="8"/>
  <c r="N282" i="8"/>
  <c r="M282" i="8"/>
  <c r="L282" i="8"/>
  <c r="K282" i="8"/>
  <c r="J282" i="8"/>
  <c r="I282" i="8"/>
  <c r="H282" i="8"/>
  <c r="G282" i="8"/>
  <c r="F282" i="8"/>
  <c r="E282" i="8"/>
  <c r="D282" i="8"/>
  <c r="C282" i="8"/>
  <c r="AB281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J279" i="8"/>
  <c r="I279" i="8"/>
  <c r="H279" i="8"/>
  <c r="G279" i="8"/>
  <c r="F279" i="8"/>
  <c r="E279" i="8"/>
  <c r="D279" i="8"/>
  <c r="C279" i="8"/>
  <c r="AB270" i="8"/>
  <c r="AB269" i="8"/>
  <c r="AB268" i="8"/>
  <c r="AA267" i="8"/>
  <c r="Z267" i="8"/>
  <c r="Y267" i="8"/>
  <c r="X267" i="8"/>
  <c r="W267" i="8"/>
  <c r="V267" i="8"/>
  <c r="U267" i="8"/>
  <c r="T267" i="8"/>
  <c r="S267" i="8"/>
  <c r="R267" i="8"/>
  <c r="Q267" i="8"/>
  <c r="P267" i="8"/>
  <c r="O267" i="8"/>
  <c r="N267" i="8"/>
  <c r="M267" i="8"/>
  <c r="L267" i="8"/>
  <c r="K267" i="8"/>
  <c r="J267" i="8"/>
  <c r="I267" i="8"/>
  <c r="H267" i="8"/>
  <c r="G267" i="8"/>
  <c r="F267" i="8"/>
  <c r="E267" i="8"/>
  <c r="D267" i="8"/>
  <c r="C267" i="8"/>
  <c r="AB266" i="8"/>
  <c r="AA264" i="8"/>
  <c r="Z264" i="8"/>
  <c r="Y264" i="8"/>
  <c r="X264" i="8"/>
  <c r="W264" i="8"/>
  <c r="V264" i="8"/>
  <c r="U264" i="8"/>
  <c r="T264" i="8"/>
  <c r="S264" i="8"/>
  <c r="R264" i="8"/>
  <c r="Q264" i="8"/>
  <c r="P264" i="8"/>
  <c r="O264" i="8"/>
  <c r="N264" i="8"/>
  <c r="M264" i="8"/>
  <c r="L264" i="8"/>
  <c r="K264" i="8"/>
  <c r="J264" i="8"/>
  <c r="I264" i="8"/>
  <c r="H264" i="8"/>
  <c r="G264" i="8"/>
  <c r="F264" i="8"/>
  <c r="E264" i="8"/>
  <c r="D264" i="8"/>
  <c r="C264" i="8"/>
  <c r="AB255" i="8"/>
  <c r="AB254" i="8"/>
  <c r="AB253" i="8"/>
  <c r="AA252" i="8"/>
  <c r="Z252" i="8"/>
  <c r="Y252" i="8"/>
  <c r="X252" i="8"/>
  <c r="W252" i="8"/>
  <c r="V252" i="8"/>
  <c r="U252" i="8"/>
  <c r="T252" i="8"/>
  <c r="S252" i="8"/>
  <c r="R252" i="8"/>
  <c r="Q252" i="8"/>
  <c r="P252" i="8"/>
  <c r="O252" i="8"/>
  <c r="N252" i="8"/>
  <c r="M252" i="8"/>
  <c r="L252" i="8"/>
  <c r="K252" i="8"/>
  <c r="J252" i="8"/>
  <c r="I252" i="8"/>
  <c r="H252" i="8"/>
  <c r="G252" i="8"/>
  <c r="F252" i="8"/>
  <c r="E252" i="8"/>
  <c r="D252" i="8"/>
  <c r="C252" i="8"/>
  <c r="AB251" i="8"/>
  <c r="AB250" i="8"/>
  <c r="AA249" i="8"/>
  <c r="Z249" i="8"/>
  <c r="Y249" i="8"/>
  <c r="X249" i="8"/>
  <c r="W249" i="8"/>
  <c r="V249" i="8"/>
  <c r="U249" i="8"/>
  <c r="T249" i="8"/>
  <c r="S249" i="8"/>
  <c r="R249" i="8"/>
  <c r="Q249" i="8"/>
  <c r="P249" i="8"/>
  <c r="O249" i="8"/>
  <c r="N249" i="8"/>
  <c r="M249" i="8"/>
  <c r="L249" i="8"/>
  <c r="K249" i="8"/>
  <c r="J249" i="8"/>
  <c r="I249" i="8"/>
  <c r="H249" i="8"/>
  <c r="G249" i="8"/>
  <c r="F249" i="8"/>
  <c r="E249" i="8"/>
  <c r="D249" i="8"/>
  <c r="C249" i="8"/>
  <c r="AB240" i="8"/>
  <c r="AB239" i="8"/>
  <c r="AB238" i="8"/>
  <c r="AA237" i="8"/>
  <c r="Z237" i="8"/>
  <c r="Y237" i="8"/>
  <c r="X237" i="8"/>
  <c r="W237" i="8"/>
  <c r="V237" i="8"/>
  <c r="U237" i="8"/>
  <c r="T237" i="8"/>
  <c r="S237" i="8"/>
  <c r="R237" i="8"/>
  <c r="Q237" i="8"/>
  <c r="P237" i="8"/>
  <c r="O237" i="8"/>
  <c r="N237" i="8"/>
  <c r="M237" i="8"/>
  <c r="L237" i="8"/>
  <c r="K237" i="8"/>
  <c r="J237" i="8"/>
  <c r="I237" i="8"/>
  <c r="H237" i="8"/>
  <c r="G237" i="8"/>
  <c r="F237" i="8"/>
  <c r="E237" i="8"/>
  <c r="D237" i="8"/>
  <c r="C237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K234" i="8"/>
  <c r="J234" i="8"/>
  <c r="I234" i="8"/>
  <c r="H234" i="8"/>
  <c r="G234" i="8"/>
  <c r="F234" i="8"/>
  <c r="E234" i="8"/>
  <c r="D234" i="8"/>
  <c r="C234" i="8"/>
  <c r="AA222" i="8"/>
  <c r="Z222" i="8"/>
  <c r="Y222" i="8"/>
  <c r="X222" i="8"/>
  <c r="W222" i="8"/>
  <c r="V222" i="8"/>
  <c r="U222" i="8"/>
  <c r="T222" i="8"/>
  <c r="S222" i="8"/>
  <c r="R222" i="8"/>
  <c r="Q222" i="8"/>
  <c r="P222" i="8"/>
  <c r="O222" i="8"/>
  <c r="N222" i="8"/>
  <c r="M222" i="8"/>
  <c r="L222" i="8"/>
  <c r="K222" i="8"/>
  <c r="J222" i="8"/>
  <c r="I222" i="8"/>
  <c r="H222" i="8"/>
  <c r="G222" i="8"/>
  <c r="F222" i="8"/>
  <c r="E222" i="8"/>
  <c r="D222" i="8"/>
  <c r="C222" i="8"/>
  <c r="AA219" i="8"/>
  <c r="Z219" i="8"/>
  <c r="Y219" i="8"/>
  <c r="X219" i="8"/>
  <c r="W219" i="8"/>
  <c r="V219" i="8"/>
  <c r="U219" i="8"/>
  <c r="T219" i="8"/>
  <c r="S219" i="8"/>
  <c r="R219" i="8"/>
  <c r="Q219" i="8"/>
  <c r="P219" i="8"/>
  <c r="O219" i="8"/>
  <c r="N219" i="8"/>
  <c r="M219" i="8"/>
  <c r="L219" i="8"/>
  <c r="K219" i="8"/>
  <c r="J219" i="8"/>
  <c r="I219" i="8"/>
  <c r="H219" i="8"/>
  <c r="G219" i="8"/>
  <c r="F219" i="8"/>
  <c r="E219" i="8"/>
  <c r="D219" i="8"/>
  <c r="C219" i="8"/>
  <c r="U198" i="8"/>
  <c r="AB69" i="8"/>
  <c r="AB68" i="8"/>
  <c r="AB67" i="8"/>
  <c r="AB65" i="8"/>
  <c r="AB64" i="8"/>
  <c r="AB62" i="8"/>
  <c r="AB56" i="8"/>
  <c r="AB55" i="8"/>
  <c r="AB54" i="8"/>
  <c r="AB52" i="8"/>
  <c r="AB51" i="8"/>
  <c r="AB49" i="8"/>
  <c r="AB43" i="8"/>
  <c r="AB42" i="8"/>
  <c r="AB41" i="8"/>
  <c r="AB39" i="8"/>
  <c r="AB38" i="8"/>
  <c r="AB36" i="8"/>
  <c r="AB30" i="8"/>
  <c r="AB29" i="8"/>
  <c r="AB28" i="8"/>
  <c r="AB26" i="8"/>
  <c r="AB25" i="8"/>
  <c r="AB23" i="8"/>
  <c r="AB12" i="8"/>
  <c r="AB13" i="8"/>
  <c r="AB15" i="8"/>
  <c r="AB16" i="8"/>
  <c r="AB17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AA101" i="8"/>
  <c r="AA100" i="8" s="1"/>
  <c r="Z101" i="8"/>
  <c r="Z100" i="8" s="1"/>
  <c r="Y101" i="8"/>
  <c r="Y100" i="8" s="1"/>
  <c r="X101" i="8"/>
  <c r="W101" i="8"/>
  <c r="V101" i="8"/>
  <c r="V100" i="8" s="1"/>
  <c r="U101" i="8"/>
  <c r="U100" i="8" s="1"/>
  <c r="T101" i="8"/>
  <c r="S101" i="8"/>
  <c r="S100" i="8" s="1"/>
  <c r="R101" i="8"/>
  <c r="Q101" i="8"/>
  <c r="Q100" i="8" s="1"/>
  <c r="P101" i="8"/>
  <c r="O101" i="8"/>
  <c r="O100" i="8" s="1"/>
  <c r="N101" i="8"/>
  <c r="M101" i="8"/>
  <c r="M100" i="8" s="1"/>
  <c r="L101" i="8"/>
  <c r="K101" i="8"/>
  <c r="J101" i="8"/>
  <c r="J100" i="8" s="1"/>
  <c r="I101" i="8"/>
  <c r="I100" i="8" s="1"/>
  <c r="H101" i="8"/>
  <c r="G101" i="8"/>
  <c r="F101" i="8"/>
  <c r="F100" i="8" s="1"/>
  <c r="E101" i="8"/>
  <c r="E100" i="8" s="1"/>
  <c r="D101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AA98" i="8"/>
  <c r="Z98" i="8"/>
  <c r="Z97" i="8" s="1"/>
  <c r="Y98" i="8"/>
  <c r="Y97" i="8" s="1"/>
  <c r="X98" i="8"/>
  <c r="W98" i="8"/>
  <c r="W97" i="8" s="1"/>
  <c r="V98" i="8"/>
  <c r="V97" i="8" s="1"/>
  <c r="U98" i="8"/>
  <c r="U97" i="8" s="1"/>
  <c r="T98" i="8"/>
  <c r="S98" i="8"/>
  <c r="R98" i="8"/>
  <c r="R97" i="8" s="1"/>
  <c r="Q98" i="8"/>
  <c r="Q97" i="8" s="1"/>
  <c r="P98" i="8"/>
  <c r="O98" i="8"/>
  <c r="O97" i="8" s="1"/>
  <c r="N98" i="8"/>
  <c r="N97" i="8" s="1"/>
  <c r="M98" i="8"/>
  <c r="M97" i="8" s="1"/>
  <c r="L98" i="8"/>
  <c r="K98" i="8"/>
  <c r="J98" i="8"/>
  <c r="J97" i="8" s="1"/>
  <c r="I98" i="8"/>
  <c r="I97" i="8" s="1"/>
  <c r="H98" i="8"/>
  <c r="G98" i="8"/>
  <c r="F98" i="8"/>
  <c r="F97" i="8" s="1"/>
  <c r="E98" i="8"/>
  <c r="D98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8" i="8"/>
  <c r="C99" i="8"/>
  <c r="C101" i="8"/>
  <c r="C102" i="8"/>
  <c r="C103" i="8"/>
  <c r="C96" i="8"/>
  <c r="AA66" i="8"/>
  <c r="Z66" i="8"/>
  <c r="Y66" i="8"/>
  <c r="X66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AA63" i="8"/>
  <c r="Z63" i="8"/>
  <c r="Y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AA53" i="8"/>
  <c r="Z53" i="8"/>
  <c r="Y53" i="8"/>
  <c r="X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F31" i="8" s="1"/>
  <c r="F423" i="8" s="1"/>
  <c r="F451" i="8" s="1"/>
  <c r="E24" i="8"/>
  <c r="D24" i="8"/>
  <c r="C24" i="8"/>
  <c r="D14" i="8"/>
  <c r="E14" i="8"/>
  <c r="F14" i="8"/>
  <c r="R14" i="8"/>
  <c r="S14" i="8"/>
  <c r="T14" i="8"/>
  <c r="U14" i="8"/>
  <c r="V14" i="8"/>
  <c r="W14" i="8"/>
  <c r="X14" i="8"/>
  <c r="Y14" i="8"/>
  <c r="Z14" i="8"/>
  <c r="AA14" i="8"/>
  <c r="C14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C11" i="8"/>
  <c r="C61" i="4"/>
  <c r="C50" i="4"/>
  <c r="C39" i="4"/>
  <c r="C28" i="4"/>
  <c r="C17" i="4"/>
  <c r="C6" i="4"/>
  <c r="B194" i="8"/>
  <c r="F327" i="8" l="1"/>
  <c r="F139" i="8"/>
  <c r="K312" i="8"/>
  <c r="AA312" i="8"/>
  <c r="Y315" i="8"/>
  <c r="I360" i="8"/>
  <c r="Q360" i="8"/>
  <c r="I354" i="8"/>
  <c r="I364" i="8" s="1"/>
  <c r="Q354" i="8"/>
  <c r="Y354" i="8"/>
  <c r="N357" i="8"/>
  <c r="AB472" i="8"/>
  <c r="AB479" i="8"/>
  <c r="V197" i="8"/>
  <c r="I198" i="8"/>
  <c r="H155" i="8"/>
  <c r="L155" i="8"/>
  <c r="D345" i="8"/>
  <c r="L345" i="8"/>
  <c r="T345" i="8"/>
  <c r="D327" i="8"/>
  <c r="H327" i="8"/>
  <c r="P327" i="8"/>
  <c r="T327" i="8"/>
  <c r="X327" i="8"/>
  <c r="E339" i="8"/>
  <c r="I339" i="8"/>
  <c r="M339" i="8"/>
  <c r="Q339" i="8"/>
  <c r="U339" i="8"/>
  <c r="X388" i="8"/>
  <c r="Z152" i="8"/>
  <c r="D155" i="8"/>
  <c r="P155" i="8"/>
  <c r="H345" i="8"/>
  <c r="P345" i="8"/>
  <c r="X345" i="8"/>
  <c r="H116" i="8"/>
  <c r="T116" i="8"/>
  <c r="X126" i="8"/>
  <c r="G139" i="8"/>
  <c r="O139" i="8"/>
  <c r="W139" i="8"/>
  <c r="J139" i="8"/>
  <c r="R139" i="8"/>
  <c r="V139" i="8"/>
  <c r="Z139" i="8"/>
  <c r="G165" i="8"/>
  <c r="T385" i="8"/>
  <c r="L385" i="8"/>
  <c r="D385" i="8"/>
  <c r="Z312" i="8"/>
  <c r="C315" i="8"/>
  <c r="AA315" i="8"/>
  <c r="G197" i="8"/>
  <c r="V116" i="8"/>
  <c r="W152" i="8"/>
  <c r="P342" i="8"/>
  <c r="P226" i="8"/>
  <c r="N116" i="8"/>
  <c r="R116" i="8"/>
  <c r="O152" i="8"/>
  <c r="Y385" i="8"/>
  <c r="L342" i="8"/>
  <c r="R357" i="8"/>
  <c r="E139" i="8"/>
  <c r="I139" i="8"/>
  <c r="M139" i="8"/>
  <c r="Q139" i="8"/>
  <c r="U139" i="8"/>
  <c r="H139" i="8"/>
  <c r="C155" i="8"/>
  <c r="G155" i="8"/>
  <c r="K155" i="8"/>
  <c r="K159" i="8" s="1"/>
  <c r="O155" i="8"/>
  <c r="S155" i="8"/>
  <c r="W155" i="8"/>
  <c r="W159" i="8" s="1"/>
  <c r="AA155" i="8"/>
  <c r="D388" i="8"/>
  <c r="H388" i="8"/>
  <c r="L388" i="8"/>
  <c r="P388" i="8"/>
  <c r="T388" i="8"/>
  <c r="C312" i="8"/>
  <c r="G312" i="8"/>
  <c r="O312" i="8"/>
  <c r="S312" i="8"/>
  <c r="W312" i="8"/>
  <c r="F315" i="8"/>
  <c r="N315" i="8"/>
  <c r="Z315" i="8"/>
  <c r="E315" i="8"/>
  <c r="I315" i="8"/>
  <c r="Q315" i="8"/>
  <c r="U315" i="8"/>
  <c r="C327" i="8"/>
  <c r="G327" i="8"/>
  <c r="K327" i="8"/>
  <c r="O327" i="8"/>
  <c r="S327" i="8"/>
  <c r="W327" i="8"/>
  <c r="AA327" i="8"/>
  <c r="V327" i="8"/>
  <c r="C345" i="8"/>
  <c r="G345" i="8"/>
  <c r="K345" i="8"/>
  <c r="O345" i="8"/>
  <c r="S345" i="8"/>
  <c r="W345" i="8"/>
  <c r="AA345" i="8"/>
  <c r="V345" i="8"/>
  <c r="H360" i="8"/>
  <c r="L360" i="8"/>
  <c r="P360" i="8"/>
  <c r="T360" i="8"/>
  <c r="X360" i="8"/>
  <c r="F116" i="8"/>
  <c r="Z116" i="8"/>
  <c r="Y291" i="8"/>
  <c r="Q291" i="8"/>
  <c r="C113" i="8"/>
  <c r="G113" i="8"/>
  <c r="G120" i="8" s="1"/>
  <c r="O113" i="8"/>
  <c r="W113" i="8"/>
  <c r="W120" i="8" s="1"/>
  <c r="AA113" i="8"/>
  <c r="T198" i="8"/>
  <c r="J200" i="8"/>
  <c r="H202" i="8"/>
  <c r="D142" i="8"/>
  <c r="T142" i="8"/>
  <c r="J152" i="8"/>
  <c r="V152" i="8"/>
  <c r="E168" i="8"/>
  <c r="U168" i="8"/>
  <c r="E357" i="8"/>
  <c r="I357" i="8"/>
  <c r="M357" i="8"/>
  <c r="Q357" i="8"/>
  <c r="Q364" i="8" s="1"/>
  <c r="U357" i="8"/>
  <c r="Y357" i="8"/>
  <c r="Y364" i="8" s="1"/>
  <c r="X455" i="8"/>
  <c r="C482" i="8"/>
  <c r="G482" i="8"/>
  <c r="K482" i="8"/>
  <c r="O482" i="8"/>
  <c r="S482" i="8"/>
  <c r="W482" i="8"/>
  <c r="AA482" i="8"/>
  <c r="K197" i="8"/>
  <c r="S197" i="8"/>
  <c r="C386" i="8"/>
  <c r="X386" i="8"/>
  <c r="P386" i="8"/>
  <c r="H386" i="8"/>
  <c r="I389" i="8"/>
  <c r="Q389" i="8"/>
  <c r="Y389" i="8"/>
  <c r="P391" i="8"/>
  <c r="J129" i="8"/>
  <c r="R129" i="8"/>
  <c r="Z129" i="8"/>
  <c r="I202" i="8"/>
  <c r="H195" i="8"/>
  <c r="Z142" i="8"/>
  <c r="E152" i="8"/>
  <c r="I152" i="8"/>
  <c r="M152" i="8"/>
  <c r="Q152" i="8"/>
  <c r="U152" i="8"/>
  <c r="Y152" i="8"/>
  <c r="D152" i="8"/>
  <c r="H152" i="8"/>
  <c r="H159" i="8" s="1"/>
  <c r="L152" i="8"/>
  <c r="L159" i="8" s="1"/>
  <c r="T152" i="8"/>
  <c r="X152" i="8"/>
  <c r="N155" i="8"/>
  <c r="Z200" i="8"/>
  <c r="Y155" i="8"/>
  <c r="X202" i="8"/>
  <c r="E165" i="8"/>
  <c r="I165" i="8"/>
  <c r="M165" i="8"/>
  <c r="Q165" i="8"/>
  <c r="U165" i="8"/>
  <c r="Y165" i="8"/>
  <c r="P165" i="8"/>
  <c r="I385" i="8"/>
  <c r="H324" i="8"/>
  <c r="L324" i="8"/>
  <c r="P324" i="8"/>
  <c r="X324" i="8"/>
  <c r="E330" i="8"/>
  <c r="Q330" i="8"/>
  <c r="H330" i="8"/>
  <c r="X330" i="8"/>
  <c r="D354" i="8"/>
  <c r="H354" i="8"/>
  <c r="L354" i="8"/>
  <c r="P354" i="8"/>
  <c r="T354" i="8"/>
  <c r="X354" i="8"/>
  <c r="J357" i="8"/>
  <c r="V357" i="8"/>
  <c r="V482" i="8"/>
  <c r="E455" i="8"/>
  <c r="Y455" i="8"/>
  <c r="E482" i="8"/>
  <c r="I482" i="8"/>
  <c r="M482" i="8"/>
  <c r="Q482" i="8"/>
  <c r="U482" i="8"/>
  <c r="Y482" i="8"/>
  <c r="AB480" i="8"/>
  <c r="F197" i="8"/>
  <c r="N197" i="8"/>
  <c r="Y198" i="8"/>
  <c r="Q198" i="8"/>
  <c r="M198" i="8"/>
  <c r="O201" i="8"/>
  <c r="K126" i="8"/>
  <c r="S126" i="8"/>
  <c r="E129" i="8"/>
  <c r="M129" i="8"/>
  <c r="U129" i="8"/>
  <c r="H129" i="8"/>
  <c r="X129" i="8"/>
  <c r="G152" i="8"/>
  <c r="O165" i="8"/>
  <c r="O172" i="8" s="1"/>
  <c r="J315" i="8"/>
  <c r="R315" i="8"/>
  <c r="C324" i="8"/>
  <c r="G324" i="8"/>
  <c r="K324" i="8"/>
  <c r="O324" i="8"/>
  <c r="S324" i="8"/>
  <c r="W324" i="8"/>
  <c r="AA324" i="8"/>
  <c r="J324" i="8"/>
  <c r="C339" i="8"/>
  <c r="G339" i="8"/>
  <c r="K339" i="8"/>
  <c r="O339" i="8"/>
  <c r="S339" i="8"/>
  <c r="W339" i="8"/>
  <c r="AA339" i="8"/>
  <c r="T342" i="8"/>
  <c r="E354" i="8"/>
  <c r="U354" i="8"/>
  <c r="D369" i="8"/>
  <c r="G372" i="8"/>
  <c r="K372" i="8"/>
  <c r="O372" i="8"/>
  <c r="S372" i="8"/>
  <c r="W372" i="8"/>
  <c r="AA372" i="8"/>
  <c r="E375" i="8"/>
  <c r="I375" i="8"/>
  <c r="M375" i="8"/>
  <c r="Q375" i="8"/>
  <c r="U375" i="8"/>
  <c r="Y375" i="8"/>
  <c r="Z455" i="8"/>
  <c r="AB478" i="8"/>
  <c r="F482" i="8"/>
  <c r="J482" i="8"/>
  <c r="N482" i="8"/>
  <c r="R482" i="8"/>
  <c r="Z482" i="8"/>
  <c r="T386" i="8"/>
  <c r="T384" i="8" s="1"/>
  <c r="L386" i="8"/>
  <c r="D386" i="8"/>
  <c r="E389" i="8"/>
  <c r="M389" i="8"/>
  <c r="U389" i="8"/>
  <c r="D391" i="8"/>
  <c r="H391" i="8"/>
  <c r="L391" i="8"/>
  <c r="T391" i="8"/>
  <c r="X391" i="8"/>
  <c r="O392" i="8"/>
  <c r="X393" i="8"/>
  <c r="T393" i="8"/>
  <c r="P393" i="8"/>
  <c r="L393" i="8"/>
  <c r="H393" i="8"/>
  <c r="D393" i="8"/>
  <c r="C455" i="8"/>
  <c r="AA455" i="8"/>
  <c r="AB481" i="8"/>
  <c r="AB477" i="8"/>
  <c r="D455" i="8"/>
  <c r="S113" i="8"/>
  <c r="P291" i="8"/>
  <c r="D139" i="8"/>
  <c r="Z155" i="8"/>
  <c r="Z159" i="8" s="1"/>
  <c r="I168" i="8"/>
  <c r="M168" i="8"/>
  <c r="Q168" i="8"/>
  <c r="Y168" i="8"/>
  <c r="F324" i="8"/>
  <c r="E324" i="8"/>
  <c r="I324" i="8"/>
  <c r="M324" i="8"/>
  <c r="Q324" i="8"/>
  <c r="Y324" i="8"/>
  <c r="J339" i="8"/>
  <c r="R339" i="8"/>
  <c r="Z339" i="8"/>
  <c r="AB356" i="8"/>
  <c r="F372" i="8"/>
  <c r="J372" i="8"/>
  <c r="N372" i="8"/>
  <c r="R372" i="8"/>
  <c r="V372" i="8"/>
  <c r="Z372" i="8"/>
  <c r="D375" i="8"/>
  <c r="H375" i="8"/>
  <c r="L375" i="8"/>
  <c r="P375" i="8"/>
  <c r="T375" i="8"/>
  <c r="X375" i="8"/>
  <c r="O197" i="8"/>
  <c r="W197" i="8"/>
  <c r="D44" i="8"/>
  <c r="H44" i="8"/>
  <c r="H424" i="8" s="1"/>
  <c r="H452" i="8" s="1"/>
  <c r="L44" i="8"/>
  <c r="L424" i="8" s="1"/>
  <c r="L452" i="8" s="1"/>
  <c r="P44" i="8"/>
  <c r="P424" i="8" s="1"/>
  <c r="P452" i="8" s="1"/>
  <c r="T44" i="8"/>
  <c r="T424" i="8" s="1"/>
  <c r="T452" i="8" s="1"/>
  <c r="X44" i="8"/>
  <c r="AB295" i="8"/>
  <c r="AB300" i="8"/>
  <c r="AB112" i="8"/>
  <c r="U202" i="8"/>
  <c r="R195" i="8"/>
  <c r="D198" i="8"/>
  <c r="L198" i="8"/>
  <c r="P139" i="8"/>
  <c r="T139" i="8"/>
  <c r="T146" i="8" s="1"/>
  <c r="X139" i="8"/>
  <c r="H142" i="8"/>
  <c r="L142" i="8"/>
  <c r="P142" i="8"/>
  <c r="X142" i="8"/>
  <c r="AA152" i="8"/>
  <c r="AB169" i="8"/>
  <c r="R168" i="8"/>
  <c r="Z168" i="8"/>
  <c r="C392" i="8"/>
  <c r="N386" i="8"/>
  <c r="Z324" i="8"/>
  <c r="J330" i="8"/>
  <c r="Z330" i="8"/>
  <c r="F345" i="8"/>
  <c r="J345" i="8"/>
  <c r="N345" i="8"/>
  <c r="Z345" i="8"/>
  <c r="M354" i="8"/>
  <c r="K357" i="8"/>
  <c r="O357" i="8"/>
  <c r="S357" i="8"/>
  <c r="AA357" i="8"/>
  <c r="F357" i="8"/>
  <c r="Z357" i="8"/>
  <c r="V369" i="8"/>
  <c r="Z369" i="8"/>
  <c r="Y369" i="8"/>
  <c r="AA197" i="8"/>
  <c r="K113" i="8"/>
  <c r="N200" i="8"/>
  <c r="N291" i="8"/>
  <c r="F291" i="8"/>
  <c r="C195" i="8"/>
  <c r="D116" i="8"/>
  <c r="L116" i="8"/>
  <c r="P116" i="8"/>
  <c r="X116" i="8"/>
  <c r="P202" i="8"/>
  <c r="V126" i="8"/>
  <c r="J142" i="8"/>
  <c r="J146" i="8" s="1"/>
  <c r="N142" i="8"/>
  <c r="Y142" i="8"/>
  <c r="P152" i="8"/>
  <c r="P159" i="8" s="1"/>
  <c r="T155" i="8"/>
  <c r="X155" i="8"/>
  <c r="X159" i="8" s="1"/>
  <c r="K165" i="8"/>
  <c r="K172" i="8" s="1"/>
  <c r="S165" i="8"/>
  <c r="S172" i="8" s="1"/>
  <c r="AA165" i="8"/>
  <c r="AA172" i="8" s="1"/>
  <c r="L309" i="8"/>
  <c r="Q385" i="8"/>
  <c r="F392" i="8"/>
  <c r="N392" i="8"/>
  <c r="Y393" i="8"/>
  <c r="U393" i="8"/>
  <c r="Q393" i="8"/>
  <c r="M393" i="8"/>
  <c r="I393" i="8"/>
  <c r="E393" i="8"/>
  <c r="D342" i="8"/>
  <c r="F354" i="8"/>
  <c r="J354" i="8"/>
  <c r="N354" i="8"/>
  <c r="R354" i="8"/>
  <c r="E372" i="8"/>
  <c r="I372" i="8"/>
  <c r="I379" i="8" s="1"/>
  <c r="M372" i="8"/>
  <c r="Q372" i="8"/>
  <c r="Q379" i="8" s="1"/>
  <c r="U372" i="8"/>
  <c r="U379" i="8" s="1"/>
  <c r="Y372" i="8"/>
  <c r="C375" i="8"/>
  <c r="G375" i="8"/>
  <c r="K375" i="8"/>
  <c r="O375" i="8"/>
  <c r="S375" i="8"/>
  <c r="W375" i="8"/>
  <c r="AA375" i="8"/>
  <c r="T369" i="8"/>
  <c r="L369" i="8"/>
  <c r="V291" i="8"/>
  <c r="J291" i="8"/>
  <c r="C126" i="8"/>
  <c r="C197" i="8"/>
  <c r="I142" i="8"/>
  <c r="D241" i="8"/>
  <c r="AB231" i="8"/>
  <c r="R271" i="8"/>
  <c r="F142" i="8"/>
  <c r="F146" i="8" s="1"/>
  <c r="F200" i="8"/>
  <c r="R142" i="8"/>
  <c r="R146" i="8" s="1"/>
  <c r="R200" i="8"/>
  <c r="V142" i="8"/>
  <c r="V200" i="8"/>
  <c r="X385" i="8"/>
  <c r="X309" i="8"/>
  <c r="P385" i="8"/>
  <c r="P309" i="8"/>
  <c r="H385" i="8"/>
  <c r="H309" i="8"/>
  <c r="J312" i="8"/>
  <c r="J388" i="8"/>
  <c r="K315" i="8"/>
  <c r="K392" i="8"/>
  <c r="S315" i="8"/>
  <c r="S392" i="8"/>
  <c r="Z201" i="8"/>
  <c r="U291" i="8"/>
  <c r="M291" i="8"/>
  <c r="E291" i="8"/>
  <c r="AA195" i="8"/>
  <c r="W195" i="8"/>
  <c r="S195" i="8"/>
  <c r="O195" i="8"/>
  <c r="K195" i="8"/>
  <c r="G195" i="8"/>
  <c r="D126" i="8"/>
  <c r="H126" i="8"/>
  <c r="L126" i="8"/>
  <c r="P126" i="8"/>
  <c r="T126" i="8"/>
  <c r="AB128" i="8"/>
  <c r="G126" i="8"/>
  <c r="O126" i="8"/>
  <c r="W126" i="8"/>
  <c r="AA126" i="8"/>
  <c r="F129" i="8"/>
  <c r="N129" i="8"/>
  <c r="V129" i="8"/>
  <c r="V133" i="8" s="1"/>
  <c r="I129" i="8"/>
  <c r="Q129" i="8"/>
  <c r="Y129" i="8"/>
  <c r="N139" i="8"/>
  <c r="C142" i="8"/>
  <c r="G142" i="8"/>
  <c r="G146" i="8" s="1"/>
  <c r="O142" i="8"/>
  <c r="S142" i="8"/>
  <c r="F152" i="8"/>
  <c r="N152" i="8"/>
  <c r="R152" i="8"/>
  <c r="F168" i="8"/>
  <c r="J168" i="8"/>
  <c r="N168" i="8"/>
  <c r="V168" i="8"/>
  <c r="Q309" i="8"/>
  <c r="Z388" i="8"/>
  <c r="AA392" i="8"/>
  <c r="AB11" i="8"/>
  <c r="T18" i="8"/>
  <c r="T422" i="8" s="1"/>
  <c r="D57" i="8"/>
  <c r="H57" i="8"/>
  <c r="H425" i="8" s="1"/>
  <c r="H453" i="8" s="1"/>
  <c r="L57" i="8"/>
  <c r="L425" i="8" s="1"/>
  <c r="L453" i="8" s="1"/>
  <c r="P57" i="8"/>
  <c r="P425" i="8" s="1"/>
  <c r="P453" i="8" s="1"/>
  <c r="T57" i="8"/>
  <c r="T425" i="8" s="1"/>
  <c r="T453" i="8" s="1"/>
  <c r="X57" i="8"/>
  <c r="C241" i="8"/>
  <c r="G241" i="8"/>
  <c r="K241" i="8"/>
  <c r="O241" i="8"/>
  <c r="S241" i="8"/>
  <c r="W241" i="8"/>
  <c r="AA241" i="8"/>
  <c r="E271" i="8"/>
  <c r="I271" i="8"/>
  <c r="M271" i="8"/>
  <c r="Q271" i="8"/>
  <c r="U271" i="8"/>
  <c r="Y271" i="8"/>
  <c r="K139" i="8"/>
  <c r="S139" i="8"/>
  <c r="AA139" i="8"/>
  <c r="S152" i="8"/>
  <c r="E155" i="8"/>
  <c r="I155" i="8"/>
  <c r="M155" i="8"/>
  <c r="Q155" i="8"/>
  <c r="U155" i="8"/>
  <c r="AB158" i="8"/>
  <c r="W165" i="8"/>
  <c r="W172" i="8" s="1"/>
  <c r="D309" i="8"/>
  <c r="T309" i="8"/>
  <c r="U324" i="8"/>
  <c r="J327" i="8"/>
  <c r="N327" i="8"/>
  <c r="R327" i="8"/>
  <c r="Z327" i="8"/>
  <c r="D330" i="8"/>
  <c r="L330" i="8"/>
  <c r="P330" i="8"/>
  <c r="P334" i="8" s="1"/>
  <c r="T330" i="8"/>
  <c r="T334" i="8" s="1"/>
  <c r="I113" i="8"/>
  <c r="Q113" i="8"/>
  <c r="U113" i="8"/>
  <c r="Y113" i="8"/>
  <c r="Z198" i="8"/>
  <c r="V198" i="8"/>
  <c r="V196" i="8" s="1"/>
  <c r="R198" i="8"/>
  <c r="N198" i="8"/>
  <c r="J198" i="8"/>
  <c r="F198" i="8"/>
  <c r="C116" i="8"/>
  <c r="K116" i="8"/>
  <c r="O116" i="8"/>
  <c r="O120" i="8" s="1"/>
  <c r="S116" i="8"/>
  <c r="AA116" i="8"/>
  <c r="J201" i="8"/>
  <c r="J199" i="8" s="1"/>
  <c r="R201" i="8"/>
  <c r="R199" i="8" s="1"/>
  <c r="Y202" i="8"/>
  <c r="Q202" i="8"/>
  <c r="M202" i="8"/>
  <c r="E202" i="8"/>
  <c r="L195" i="8"/>
  <c r="P195" i="8"/>
  <c r="F126" i="8"/>
  <c r="J126" i="8"/>
  <c r="N126" i="8"/>
  <c r="R126" i="8"/>
  <c r="Z126" i="8"/>
  <c r="D129" i="8"/>
  <c r="L129" i="8"/>
  <c r="P129" i="8"/>
  <c r="P133" i="8" s="1"/>
  <c r="T200" i="8"/>
  <c r="AB131" i="8"/>
  <c r="G201" i="8"/>
  <c r="K201" i="8"/>
  <c r="S201" i="8"/>
  <c r="W201" i="8"/>
  <c r="AA201" i="8"/>
  <c r="I146" i="8"/>
  <c r="E142" i="8"/>
  <c r="M142" i="8"/>
  <c r="Q142" i="8"/>
  <c r="U142" i="8"/>
  <c r="U146" i="8" s="1"/>
  <c r="F155" i="8"/>
  <c r="J155" i="8"/>
  <c r="J159" i="8" s="1"/>
  <c r="R155" i="8"/>
  <c r="V155" i="8"/>
  <c r="U385" i="8"/>
  <c r="U309" i="8"/>
  <c r="M385" i="8"/>
  <c r="M309" i="8"/>
  <c r="E385" i="8"/>
  <c r="E309" i="8"/>
  <c r="D389" i="8"/>
  <c r="D387" i="8" s="1"/>
  <c r="H389" i="8"/>
  <c r="L389" i="8"/>
  <c r="P389" i="8"/>
  <c r="T389" i="8"/>
  <c r="T387" i="8" s="1"/>
  <c r="X389" i="8"/>
  <c r="O315" i="8"/>
  <c r="V392" i="8"/>
  <c r="V315" i="8"/>
  <c r="N324" i="8"/>
  <c r="R324" i="8"/>
  <c r="V324" i="8"/>
  <c r="E342" i="8"/>
  <c r="I342" i="8"/>
  <c r="M342" i="8"/>
  <c r="M349" i="8" s="1"/>
  <c r="Q342" i="8"/>
  <c r="Q349" i="8" s="1"/>
  <c r="F165" i="8"/>
  <c r="J165" i="8"/>
  <c r="N165" i="8"/>
  <c r="R165" i="8"/>
  <c r="V165" i="8"/>
  <c r="Z165" i="8"/>
  <c r="D168" i="8"/>
  <c r="H168" i="8"/>
  <c r="L168" i="8"/>
  <c r="P168" i="8"/>
  <c r="T168" i="8"/>
  <c r="T172" i="8" s="1"/>
  <c r="X168" i="8"/>
  <c r="AA386" i="8"/>
  <c r="W386" i="8"/>
  <c r="S386" i="8"/>
  <c r="O386" i="8"/>
  <c r="K386" i="8"/>
  <c r="G386" i="8"/>
  <c r="D324" i="8"/>
  <c r="L327" i="8"/>
  <c r="F330" i="8"/>
  <c r="N330" i="8"/>
  <c r="R330" i="8"/>
  <c r="V330" i="8"/>
  <c r="I330" i="8"/>
  <c r="M330" i="8"/>
  <c r="Y330" i="8"/>
  <c r="O342" i="8"/>
  <c r="F389" i="8"/>
  <c r="N389" i="8"/>
  <c r="R345" i="8"/>
  <c r="C360" i="8"/>
  <c r="G360" i="8"/>
  <c r="K360" i="8"/>
  <c r="O360" i="8"/>
  <c r="S360" i="8"/>
  <c r="AA360" i="8"/>
  <c r="J392" i="8"/>
  <c r="R392" i="8"/>
  <c r="Z392" i="8"/>
  <c r="H369" i="8"/>
  <c r="P369" i="8"/>
  <c r="Z386" i="8"/>
  <c r="Z384" i="8" s="1"/>
  <c r="V386" i="8"/>
  <c r="R386" i="8"/>
  <c r="J386" i="8"/>
  <c r="N309" i="8"/>
  <c r="AB310" i="8"/>
  <c r="F391" i="8"/>
  <c r="J391" i="8"/>
  <c r="N391" i="8"/>
  <c r="N390" i="8" s="1"/>
  <c r="R391" i="8"/>
  <c r="V391" i="8"/>
  <c r="Z391" i="8"/>
  <c r="Z393" i="8"/>
  <c r="V393" i="8"/>
  <c r="R393" i="8"/>
  <c r="N393" i="8"/>
  <c r="J393" i="8"/>
  <c r="F393" i="8"/>
  <c r="AB378" i="8"/>
  <c r="R369" i="8"/>
  <c r="N369" i="8"/>
  <c r="J369" i="8"/>
  <c r="U342" i="8"/>
  <c r="Y342" i="8"/>
  <c r="Y349" i="8" s="1"/>
  <c r="H342" i="8"/>
  <c r="X342" i="8"/>
  <c r="E360" i="8"/>
  <c r="M360" i="8"/>
  <c r="U360" i="8"/>
  <c r="U364" i="8" s="1"/>
  <c r="Z226" i="8"/>
  <c r="J226" i="8"/>
  <c r="F256" i="8"/>
  <c r="R256" i="8"/>
  <c r="L286" i="8"/>
  <c r="W291" i="8"/>
  <c r="K291" i="8"/>
  <c r="N113" i="8"/>
  <c r="N120" i="8" s="1"/>
  <c r="Z195" i="8"/>
  <c r="D195" i="8"/>
  <c r="D200" i="8"/>
  <c r="AB219" i="8"/>
  <c r="AB234" i="8"/>
  <c r="AB264" i="8"/>
  <c r="Y226" i="8"/>
  <c r="U226" i="8"/>
  <c r="Q226" i="8"/>
  <c r="M226" i="8"/>
  <c r="I226" i="8"/>
  <c r="E226" i="8"/>
  <c r="H241" i="8"/>
  <c r="L241" i="8"/>
  <c r="P241" i="8"/>
  <c r="T241" i="8"/>
  <c r="X241" i="8"/>
  <c r="C256" i="8"/>
  <c r="G256" i="8"/>
  <c r="K256" i="8"/>
  <c r="O256" i="8"/>
  <c r="S256" i="8"/>
  <c r="W256" i="8"/>
  <c r="AA256" i="8"/>
  <c r="F271" i="8"/>
  <c r="J271" i="8"/>
  <c r="N271" i="8"/>
  <c r="V271" i="8"/>
  <c r="Z271" i="8"/>
  <c r="E286" i="8"/>
  <c r="I286" i="8"/>
  <c r="M286" i="8"/>
  <c r="Q286" i="8"/>
  <c r="U286" i="8"/>
  <c r="Y286" i="8"/>
  <c r="AB296" i="8"/>
  <c r="I126" i="8"/>
  <c r="M126" i="8"/>
  <c r="Q126" i="8"/>
  <c r="Y126" i="8"/>
  <c r="Y133" i="8" s="1"/>
  <c r="T129" i="8"/>
  <c r="AB132" i="8"/>
  <c r="V146" i="8"/>
  <c r="G172" i="8"/>
  <c r="AB166" i="8"/>
  <c r="D165" i="8"/>
  <c r="L165" i="8"/>
  <c r="T165" i="8"/>
  <c r="AB167" i="8"/>
  <c r="C165" i="8"/>
  <c r="F312" i="8"/>
  <c r="F388" i="8"/>
  <c r="N388" i="8"/>
  <c r="N387" i="8" s="1"/>
  <c r="N312" i="8"/>
  <c r="R388" i="8"/>
  <c r="R312" i="8"/>
  <c r="V312" i="8"/>
  <c r="V388" i="8"/>
  <c r="G392" i="8"/>
  <c r="G315" i="8"/>
  <c r="W392" i="8"/>
  <c r="W315" i="8"/>
  <c r="V226" i="8"/>
  <c r="N226" i="8"/>
  <c r="F226" i="8"/>
  <c r="J256" i="8"/>
  <c r="Z256" i="8"/>
  <c r="AB276" i="8"/>
  <c r="D286" i="8"/>
  <c r="P286" i="8"/>
  <c r="X286" i="8"/>
  <c r="S291" i="8"/>
  <c r="AB14" i="8"/>
  <c r="AB40" i="8"/>
  <c r="AB63" i="8"/>
  <c r="AB66" i="8"/>
  <c r="J116" i="8"/>
  <c r="X195" i="8"/>
  <c r="L200" i="8"/>
  <c r="AB222" i="8"/>
  <c r="AB237" i="8"/>
  <c r="AB249" i="8"/>
  <c r="X226" i="8"/>
  <c r="T226" i="8"/>
  <c r="L226" i="8"/>
  <c r="H226" i="8"/>
  <c r="D226" i="8"/>
  <c r="E241" i="8"/>
  <c r="I241" i="8"/>
  <c r="M241" i="8"/>
  <c r="Q241" i="8"/>
  <c r="U241" i="8"/>
  <c r="Y241" i="8"/>
  <c r="AB246" i="8"/>
  <c r="D256" i="8"/>
  <c r="H256" i="8"/>
  <c r="L256" i="8"/>
  <c r="P256" i="8"/>
  <c r="T256" i="8"/>
  <c r="X256" i="8"/>
  <c r="C271" i="8"/>
  <c r="G271" i="8"/>
  <c r="K271" i="8"/>
  <c r="O271" i="8"/>
  <c r="S271" i="8"/>
  <c r="W271" i="8"/>
  <c r="AA271" i="8"/>
  <c r="F286" i="8"/>
  <c r="J286" i="8"/>
  <c r="N286" i="8"/>
  <c r="R286" i="8"/>
  <c r="V286" i="8"/>
  <c r="Z286" i="8"/>
  <c r="C291" i="8"/>
  <c r="AB292" i="8"/>
  <c r="AB298" i="8"/>
  <c r="E200" i="8"/>
  <c r="I200" i="8"/>
  <c r="M200" i="8"/>
  <c r="Q200" i="8"/>
  <c r="U200" i="8"/>
  <c r="Y200" i="8"/>
  <c r="D201" i="8"/>
  <c r="H201" i="8"/>
  <c r="L201" i="8"/>
  <c r="P201" i="8"/>
  <c r="T201" i="8"/>
  <c r="X201" i="8"/>
  <c r="N133" i="8"/>
  <c r="AB138" i="8"/>
  <c r="L139" i="8"/>
  <c r="AB140" i="8"/>
  <c r="H198" i="8"/>
  <c r="P198" i="8"/>
  <c r="X198" i="8"/>
  <c r="N385" i="8"/>
  <c r="AB311" i="8"/>
  <c r="Z385" i="8"/>
  <c r="Z309" i="8"/>
  <c r="Z319" i="8" s="1"/>
  <c r="V385" i="8"/>
  <c r="V309" i="8"/>
  <c r="R385" i="8"/>
  <c r="R309" i="8"/>
  <c r="J309" i="8"/>
  <c r="F309" i="8"/>
  <c r="AB343" i="8"/>
  <c r="C342" i="8"/>
  <c r="C388" i="8"/>
  <c r="G342" i="8"/>
  <c r="G388" i="8"/>
  <c r="K342" i="8"/>
  <c r="K388" i="8"/>
  <c r="S342" i="8"/>
  <c r="S388" i="8"/>
  <c r="W342" i="8"/>
  <c r="W388" i="8"/>
  <c r="AA342" i="8"/>
  <c r="AA388" i="8"/>
  <c r="J342" i="8"/>
  <c r="J389" i="8"/>
  <c r="R342" i="8"/>
  <c r="R389" i="8"/>
  <c r="V342" i="8"/>
  <c r="V389" i="8"/>
  <c r="Z342" i="8"/>
  <c r="Z389" i="8"/>
  <c r="E379" i="8"/>
  <c r="R226" i="8"/>
  <c r="N256" i="8"/>
  <c r="V256" i="8"/>
  <c r="H286" i="8"/>
  <c r="T286" i="8"/>
  <c r="AA291" i="8"/>
  <c r="O291" i="8"/>
  <c r="G291" i="8"/>
  <c r="F385" i="8"/>
  <c r="F369" i="8"/>
  <c r="P18" i="8"/>
  <c r="P422" i="8" s="1"/>
  <c r="AB27" i="8"/>
  <c r="G31" i="8"/>
  <c r="G423" i="8" s="1"/>
  <c r="AB50" i="8"/>
  <c r="AB115" i="8"/>
  <c r="T195" i="8"/>
  <c r="J195" i="8"/>
  <c r="AB279" i="8"/>
  <c r="C226" i="8"/>
  <c r="W226" i="8"/>
  <c r="S226" i="8"/>
  <c r="O226" i="8"/>
  <c r="K226" i="8"/>
  <c r="AB216" i="8"/>
  <c r="G226" i="8"/>
  <c r="AA226" i="8"/>
  <c r="F241" i="8"/>
  <c r="J241" i="8"/>
  <c r="N241" i="8"/>
  <c r="R241" i="8"/>
  <c r="V241" i="8"/>
  <c r="Z241" i="8"/>
  <c r="E256" i="8"/>
  <c r="I256" i="8"/>
  <c r="M256" i="8"/>
  <c r="Q256" i="8"/>
  <c r="U256" i="8"/>
  <c r="Y256" i="8"/>
  <c r="AB261" i="8"/>
  <c r="D271" i="8"/>
  <c r="H271" i="8"/>
  <c r="L271" i="8"/>
  <c r="P271" i="8"/>
  <c r="T271" i="8"/>
  <c r="X271" i="8"/>
  <c r="C286" i="8"/>
  <c r="G286" i="8"/>
  <c r="K286" i="8"/>
  <c r="O286" i="8"/>
  <c r="S286" i="8"/>
  <c r="W286" i="8"/>
  <c r="AA286" i="8"/>
  <c r="AB293" i="8"/>
  <c r="AB299" i="8"/>
  <c r="AB114" i="8"/>
  <c r="H197" i="8"/>
  <c r="L197" i="8"/>
  <c r="P197" i="8"/>
  <c r="T197" i="8"/>
  <c r="X197" i="8"/>
  <c r="Z202" i="8"/>
  <c r="V202" i="8"/>
  <c r="R202" i="8"/>
  <c r="N202" i="8"/>
  <c r="J202" i="8"/>
  <c r="F202" i="8"/>
  <c r="AB125" i="8"/>
  <c r="AB127" i="8"/>
  <c r="C129" i="8"/>
  <c r="K129" i="8"/>
  <c r="O129" i="8"/>
  <c r="S129" i="8"/>
  <c r="AA129" i="8"/>
  <c r="H146" i="8"/>
  <c r="C139" i="8"/>
  <c r="AB141" i="8"/>
  <c r="AB144" i="8"/>
  <c r="H165" i="8"/>
  <c r="X165" i="8"/>
  <c r="F201" i="8"/>
  <c r="F199" i="8" s="1"/>
  <c r="N201" i="8"/>
  <c r="N199" i="8" s="1"/>
  <c r="V201" i="8"/>
  <c r="F386" i="8"/>
  <c r="O388" i="8"/>
  <c r="M379" i="8"/>
  <c r="AB151" i="8"/>
  <c r="O159" i="8"/>
  <c r="AB153" i="8"/>
  <c r="AB170" i="8"/>
  <c r="AB316" i="8"/>
  <c r="I391" i="8"/>
  <c r="M391" i="8"/>
  <c r="Q391" i="8"/>
  <c r="U391" i="8"/>
  <c r="Y391" i="8"/>
  <c r="D315" i="8"/>
  <c r="H315" i="8"/>
  <c r="L315" i="8"/>
  <c r="P315" i="8"/>
  <c r="T315" i="8"/>
  <c r="X315" i="8"/>
  <c r="AB373" i="8"/>
  <c r="C372" i="8"/>
  <c r="W142" i="8"/>
  <c r="AA142" i="8"/>
  <c r="D159" i="8"/>
  <c r="C152" i="8"/>
  <c r="AB154" i="8"/>
  <c r="AB157" i="8"/>
  <c r="AB171" i="8"/>
  <c r="J390" i="8"/>
  <c r="F339" i="8"/>
  <c r="N339" i="8"/>
  <c r="V339" i="8"/>
  <c r="D202" i="8"/>
  <c r="L202" i="8"/>
  <c r="T202" i="8"/>
  <c r="AA309" i="8"/>
  <c r="W309" i="8"/>
  <c r="S309" i="8"/>
  <c r="O309" i="8"/>
  <c r="K309" i="8"/>
  <c r="G309" i="8"/>
  <c r="E312" i="8"/>
  <c r="I312" i="8"/>
  <c r="M312" i="8"/>
  <c r="Q312" i="8"/>
  <c r="U312" i="8"/>
  <c r="Y312" i="8"/>
  <c r="Y319" i="8" s="1"/>
  <c r="N342" i="8"/>
  <c r="AB326" i="8"/>
  <c r="AB328" i="8"/>
  <c r="C330" i="8"/>
  <c r="G330" i="8"/>
  <c r="K330" i="8"/>
  <c r="O330" i="8"/>
  <c r="S330" i="8"/>
  <c r="W330" i="8"/>
  <c r="AA330" i="8"/>
  <c r="D339" i="8"/>
  <c r="H339" i="8"/>
  <c r="L339" i="8"/>
  <c r="P339" i="8"/>
  <c r="T339" i="8"/>
  <c r="X339" i="8"/>
  <c r="X349" i="8" s="1"/>
  <c r="AB341" i="8"/>
  <c r="AB344" i="8"/>
  <c r="G389" i="8"/>
  <c r="AB347" i="8"/>
  <c r="AB362" i="8"/>
  <c r="W369" i="8"/>
  <c r="AA369" i="8"/>
  <c r="D372" i="8"/>
  <c r="H372" i="8"/>
  <c r="L372" i="8"/>
  <c r="P372" i="8"/>
  <c r="T372" i="8"/>
  <c r="X372" i="8"/>
  <c r="AB374" i="8"/>
  <c r="F375" i="8"/>
  <c r="J375" i="8"/>
  <c r="N375" i="8"/>
  <c r="R375" i="8"/>
  <c r="V375" i="8"/>
  <c r="Z375" i="8"/>
  <c r="AB329" i="8"/>
  <c r="AB332" i="8"/>
  <c r="AB348" i="8"/>
  <c r="V354" i="8"/>
  <c r="Z354" i="8"/>
  <c r="AB358" i="8"/>
  <c r="AB363" i="8"/>
  <c r="AB371" i="8"/>
  <c r="E327" i="8"/>
  <c r="I327" i="8"/>
  <c r="M327" i="8"/>
  <c r="Q327" i="8"/>
  <c r="U327" i="8"/>
  <c r="Y327" i="8"/>
  <c r="F342" i="8"/>
  <c r="C354" i="8"/>
  <c r="G354" i="8"/>
  <c r="K354" i="8"/>
  <c r="O354" i="8"/>
  <c r="S354" i="8"/>
  <c r="W354" i="8"/>
  <c r="AA354" i="8"/>
  <c r="D357" i="8"/>
  <c r="H357" i="8"/>
  <c r="L357" i="8"/>
  <c r="P357" i="8"/>
  <c r="T357" i="8"/>
  <c r="X357" i="8"/>
  <c r="AB359" i="8"/>
  <c r="F360" i="8"/>
  <c r="J360" i="8"/>
  <c r="N360" i="8"/>
  <c r="R360" i="8"/>
  <c r="V360" i="8"/>
  <c r="Z360" i="8"/>
  <c r="C369" i="8"/>
  <c r="AB377" i="8"/>
  <c r="O369" i="8"/>
  <c r="G369" i="8"/>
  <c r="J385" i="8"/>
  <c r="Y386" i="8"/>
  <c r="AB370" i="8"/>
  <c r="AB376" i="8"/>
  <c r="W389" i="8"/>
  <c r="W391" i="8"/>
  <c r="K389" i="8"/>
  <c r="O389" i="8"/>
  <c r="S389" i="8"/>
  <c r="AA389" i="8"/>
  <c r="K393" i="8"/>
  <c r="AA393" i="8"/>
  <c r="AB355" i="8"/>
  <c r="AB361" i="8"/>
  <c r="I386" i="8"/>
  <c r="I384" i="8" s="1"/>
  <c r="W360" i="8"/>
  <c r="O391" i="8"/>
  <c r="O390" i="8" s="1"/>
  <c r="E386" i="8"/>
  <c r="M386" i="8"/>
  <c r="Q386" i="8"/>
  <c r="U386" i="8"/>
  <c r="U384" i="8" s="1"/>
  <c r="C393" i="8"/>
  <c r="G393" i="8"/>
  <c r="O393" i="8"/>
  <c r="S393" i="8"/>
  <c r="W393" i="8"/>
  <c r="AB340" i="8"/>
  <c r="AB346" i="8"/>
  <c r="G391" i="8"/>
  <c r="C389" i="8"/>
  <c r="C385" i="8"/>
  <c r="AB325" i="8"/>
  <c r="AB331" i="8"/>
  <c r="AB333" i="8"/>
  <c r="C391" i="8"/>
  <c r="K391" i="8"/>
  <c r="S391" i="8"/>
  <c r="S390" i="8" s="1"/>
  <c r="AA391" i="8"/>
  <c r="E392" i="8"/>
  <c r="I392" i="8"/>
  <c r="M392" i="8"/>
  <c r="Q392" i="8"/>
  <c r="U392" i="8"/>
  <c r="Y392" i="8"/>
  <c r="AB318" i="8"/>
  <c r="E391" i="8"/>
  <c r="D392" i="8"/>
  <c r="H392" i="8"/>
  <c r="L392" i="8"/>
  <c r="P392" i="8"/>
  <c r="T392" i="8"/>
  <c r="X392" i="8"/>
  <c r="AB317" i="8"/>
  <c r="D312" i="8"/>
  <c r="H312" i="8"/>
  <c r="L312" i="8"/>
  <c r="P312" i="8"/>
  <c r="T312" i="8"/>
  <c r="X312" i="8"/>
  <c r="AB313" i="8"/>
  <c r="E388" i="8"/>
  <c r="E387" i="8" s="1"/>
  <c r="I388" i="8"/>
  <c r="I387" i="8" s="1"/>
  <c r="M388" i="8"/>
  <c r="Q388" i="8"/>
  <c r="U388" i="8"/>
  <c r="U387" i="8" s="1"/>
  <c r="Y388" i="8"/>
  <c r="AB314" i="8"/>
  <c r="G385" i="8"/>
  <c r="K385" i="8"/>
  <c r="O385" i="8"/>
  <c r="S385" i="8"/>
  <c r="W385" i="8"/>
  <c r="AA385" i="8"/>
  <c r="C309" i="8"/>
  <c r="O198" i="8"/>
  <c r="V195" i="8"/>
  <c r="N195" i="8"/>
  <c r="F195" i="8"/>
  <c r="X200" i="8"/>
  <c r="X199" i="8" s="1"/>
  <c r="P200" i="8"/>
  <c r="H200" i="8"/>
  <c r="Z197" i="8"/>
  <c r="R197" i="8"/>
  <c r="J197" i="8"/>
  <c r="M201" i="8"/>
  <c r="C168" i="8"/>
  <c r="E195" i="8"/>
  <c r="AB164" i="8"/>
  <c r="I197" i="8"/>
  <c r="I196" i="8" s="1"/>
  <c r="G198" i="8"/>
  <c r="K198" i="8"/>
  <c r="S198" i="8"/>
  <c r="W198" i="8"/>
  <c r="W196" i="8" s="1"/>
  <c r="AA198" i="8"/>
  <c r="U195" i="8"/>
  <c r="Y197" i="8"/>
  <c r="C202" i="8"/>
  <c r="S202" i="8"/>
  <c r="AB156" i="8"/>
  <c r="K200" i="8"/>
  <c r="I195" i="8"/>
  <c r="M195" i="8"/>
  <c r="Q195" i="8"/>
  <c r="Y195" i="8"/>
  <c r="E197" i="8"/>
  <c r="E196" i="8" s="1"/>
  <c r="U197" i="8"/>
  <c r="U196" i="8" s="1"/>
  <c r="G202" i="8"/>
  <c r="K202" i="8"/>
  <c r="O202" i="8"/>
  <c r="W202" i="8"/>
  <c r="AA202" i="8"/>
  <c r="AB143" i="8"/>
  <c r="AB145" i="8"/>
  <c r="AA200" i="8"/>
  <c r="E201" i="8"/>
  <c r="I201" i="8"/>
  <c r="Q201" i="8"/>
  <c r="U201" i="8"/>
  <c r="Y201" i="8"/>
  <c r="Y139" i="8"/>
  <c r="K142" i="8"/>
  <c r="G200" i="8"/>
  <c r="W200" i="8"/>
  <c r="O200" i="8"/>
  <c r="C198" i="8"/>
  <c r="M197" i="8"/>
  <c r="AB130" i="8"/>
  <c r="S200" i="8"/>
  <c r="C200" i="8"/>
  <c r="C199" i="8" s="1"/>
  <c r="Q197" i="8"/>
  <c r="E126" i="8"/>
  <c r="U126" i="8"/>
  <c r="G129" i="8"/>
  <c r="W129" i="8"/>
  <c r="AB119" i="8"/>
  <c r="E116" i="8"/>
  <c r="E120" i="8" s="1"/>
  <c r="I116" i="8"/>
  <c r="M116" i="8"/>
  <c r="M120" i="8" s="1"/>
  <c r="Q116" i="8"/>
  <c r="U116" i="8"/>
  <c r="Y116" i="8"/>
  <c r="Y120" i="8" s="1"/>
  <c r="AB117" i="8"/>
  <c r="AB118" i="8"/>
  <c r="J113" i="8"/>
  <c r="Z113" i="8"/>
  <c r="F113" i="8"/>
  <c r="V113" i="8"/>
  <c r="R113" i="8"/>
  <c r="D113" i="8"/>
  <c r="H113" i="8"/>
  <c r="L113" i="8"/>
  <c r="P113" i="8"/>
  <c r="T113" i="8"/>
  <c r="T120" i="8" s="1"/>
  <c r="X113" i="8"/>
  <c r="D197" i="8"/>
  <c r="AB103" i="8"/>
  <c r="AB101" i="8"/>
  <c r="Z18" i="8"/>
  <c r="V18" i="8"/>
  <c r="V422" i="8" s="1"/>
  <c r="R18" i="8"/>
  <c r="R422" i="8" s="1"/>
  <c r="N18" i="8"/>
  <c r="N422" i="8" s="1"/>
  <c r="J18" i="8"/>
  <c r="J422" i="8" s="1"/>
  <c r="F18" i="8"/>
  <c r="F422" i="8" s="1"/>
  <c r="E31" i="8"/>
  <c r="I31" i="8"/>
  <c r="I423" i="8" s="1"/>
  <c r="I451" i="8" s="1"/>
  <c r="M31" i="8"/>
  <c r="M423" i="8" s="1"/>
  <c r="M451" i="8" s="1"/>
  <c r="Q31" i="8"/>
  <c r="Q423" i="8" s="1"/>
  <c r="Q451" i="8" s="1"/>
  <c r="U31" i="8"/>
  <c r="Y31" i="8"/>
  <c r="E44" i="8"/>
  <c r="I44" i="8"/>
  <c r="I424" i="8" s="1"/>
  <c r="I452" i="8" s="1"/>
  <c r="M44" i="8"/>
  <c r="M424" i="8" s="1"/>
  <c r="M452" i="8" s="1"/>
  <c r="Q44" i="8"/>
  <c r="Q424" i="8" s="1"/>
  <c r="Q452" i="8" s="1"/>
  <c r="U44" i="8"/>
  <c r="U424" i="8" s="1"/>
  <c r="U452" i="8" s="1"/>
  <c r="Y44" i="8"/>
  <c r="D70" i="8"/>
  <c r="AB53" i="8"/>
  <c r="AB24" i="8"/>
  <c r="O31" i="8"/>
  <c r="O423" i="8" s="1"/>
  <c r="O451" i="8" s="1"/>
  <c r="W31" i="8"/>
  <c r="AB37" i="8"/>
  <c r="E57" i="8"/>
  <c r="I57" i="8"/>
  <c r="I425" i="8" s="1"/>
  <c r="I453" i="8" s="1"/>
  <c r="M57" i="8"/>
  <c r="M425" i="8" s="1"/>
  <c r="M453" i="8" s="1"/>
  <c r="Q57" i="8"/>
  <c r="Q425" i="8" s="1"/>
  <c r="Q453" i="8" s="1"/>
  <c r="U57" i="8"/>
  <c r="U425" i="8" s="1"/>
  <c r="U453" i="8" s="1"/>
  <c r="Y57" i="8"/>
  <c r="H70" i="8"/>
  <c r="H426" i="8" s="1"/>
  <c r="H454" i="8" s="1"/>
  <c r="L70" i="8"/>
  <c r="L426" i="8" s="1"/>
  <c r="L454" i="8" s="1"/>
  <c r="P70" i="8"/>
  <c r="P426" i="8" s="1"/>
  <c r="P454" i="8" s="1"/>
  <c r="T70" i="8"/>
  <c r="X70" i="8"/>
  <c r="AB99" i="8"/>
  <c r="AB252" i="8"/>
  <c r="AB267" i="8"/>
  <c r="AB282" i="8"/>
  <c r="AB102" i="8"/>
  <c r="U70" i="8"/>
  <c r="AB96" i="8"/>
  <c r="AA97" i="8"/>
  <c r="S97" i="8"/>
  <c r="S104" i="8" s="1"/>
  <c r="K97" i="8"/>
  <c r="C100" i="8"/>
  <c r="K100" i="8"/>
  <c r="W100" i="8"/>
  <c r="AA297" i="8"/>
  <c r="AB98" i="8"/>
  <c r="D100" i="8"/>
  <c r="H100" i="8"/>
  <c r="L100" i="8"/>
  <c r="P100" i="8"/>
  <c r="T100" i="8"/>
  <c r="X100" i="8"/>
  <c r="S297" i="8"/>
  <c r="E97" i="8"/>
  <c r="E104" i="8" s="1"/>
  <c r="G97" i="8"/>
  <c r="G100" i="8"/>
  <c r="C97" i="8"/>
  <c r="X97" i="8"/>
  <c r="T97" i="8"/>
  <c r="P97" i="8"/>
  <c r="L97" i="8"/>
  <c r="L104" i="8" s="1"/>
  <c r="H97" i="8"/>
  <c r="D97" i="8"/>
  <c r="N100" i="8"/>
  <c r="N104" i="8" s="1"/>
  <c r="R100" i="8"/>
  <c r="R104" i="8" s="1"/>
  <c r="C18" i="8"/>
  <c r="X18" i="8"/>
  <c r="L18" i="8"/>
  <c r="L422" i="8" s="1"/>
  <c r="H18" i="8"/>
  <c r="H422" i="8" s="1"/>
  <c r="D18" i="8"/>
  <c r="E70" i="8"/>
  <c r="AA18" i="8"/>
  <c r="W18" i="8"/>
  <c r="W422" i="8" s="1"/>
  <c r="S18" i="8"/>
  <c r="S422" i="8" s="1"/>
  <c r="O18" i="8"/>
  <c r="O422" i="8" s="1"/>
  <c r="K18" i="8"/>
  <c r="K422" i="8" s="1"/>
  <c r="G18" i="8"/>
  <c r="G422" i="8" s="1"/>
  <c r="C31" i="8"/>
  <c r="K31" i="8"/>
  <c r="K423" i="8" s="1"/>
  <c r="K451" i="8" s="1"/>
  <c r="S31" i="8"/>
  <c r="S423" i="8" s="1"/>
  <c r="S451" i="8" s="1"/>
  <c r="AA31" i="8"/>
  <c r="I70" i="8"/>
  <c r="I426" i="8" s="1"/>
  <c r="I454" i="8" s="1"/>
  <c r="M70" i="8"/>
  <c r="M426" i="8" s="1"/>
  <c r="M454" i="8" s="1"/>
  <c r="Q70" i="8"/>
  <c r="Q426" i="8" s="1"/>
  <c r="Q454" i="8" s="1"/>
  <c r="Y70" i="8"/>
  <c r="Y18" i="8"/>
  <c r="U18" i="8"/>
  <c r="U422" i="8" s="1"/>
  <c r="Q18" i="8"/>
  <c r="Q422" i="8" s="1"/>
  <c r="M18" i="8"/>
  <c r="M422" i="8" s="1"/>
  <c r="I18" i="8"/>
  <c r="I422" i="8" s="1"/>
  <c r="E18" i="8"/>
  <c r="D31" i="8"/>
  <c r="H31" i="8"/>
  <c r="H423" i="8" s="1"/>
  <c r="H451" i="8" s="1"/>
  <c r="L31" i="8"/>
  <c r="L423" i="8" s="1"/>
  <c r="L451" i="8" s="1"/>
  <c r="P31" i="8"/>
  <c r="P423" i="8" s="1"/>
  <c r="P451" i="8" s="1"/>
  <c r="T31" i="8"/>
  <c r="X31" i="8"/>
  <c r="C44" i="8"/>
  <c r="G44" i="8"/>
  <c r="G424" i="8" s="1"/>
  <c r="G452" i="8" s="1"/>
  <c r="K44" i="8"/>
  <c r="K424" i="8" s="1"/>
  <c r="K452" i="8" s="1"/>
  <c r="O44" i="8"/>
  <c r="O424" i="8" s="1"/>
  <c r="O452" i="8" s="1"/>
  <c r="S44" i="8"/>
  <c r="S424" i="8" s="1"/>
  <c r="S452" i="8" s="1"/>
  <c r="W44" i="8"/>
  <c r="AA44" i="8"/>
  <c r="C57" i="8"/>
  <c r="G57" i="8"/>
  <c r="G425" i="8" s="1"/>
  <c r="G453" i="8" s="1"/>
  <c r="K57" i="8"/>
  <c r="K425" i="8" s="1"/>
  <c r="K453" i="8" s="1"/>
  <c r="O57" i="8"/>
  <c r="O425" i="8" s="1"/>
  <c r="O453" i="8" s="1"/>
  <c r="S57" i="8"/>
  <c r="S425" i="8" s="1"/>
  <c r="S453" i="8" s="1"/>
  <c r="W57" i="8"/>
  <c r="AA57" i="8"/>
  <c r="F70" i="8"/>
  <c r="F426" i="8" s="1"/>
  <c r="J70" i="8"/>
  <c r="J426" i="8" s="1"/>
  <c r="J454" i="8" s="1"/>
  <c r="N70" i="8"/>
  <c r="N426" i="8" s="1"/>
  <c r="N454" i="8" s="1"/>
  <c r="R70" i="8"/>
  <c r="R426" i="8" s="1"/>
  <c r="R454" i="8" s="1"/>
  <c r="V70" i="8"/>
  <c r="Z70" i="8"/>
  <c r="F44" i="8"/>
  <c r="F424" i="8" s="1"/>
  <c r="J44" i="8"/>
  <c r="J424" i="8" s="1"/>
  <c r="J452" i="8" s="1"/>
  <c r="N44" i="8"/>
  <c r="N424" i="8" s="1"/>
  <c r="N452" i="8" s="1"/>
  <c r="R44" i="8"/>
  <c r="R424" i="8" s="1"/>
  <c r="R452" i="8" s="1"/>
  <c r="V44" i="8"/>
  <c r="Z44" i="8"/>
  <c r="F57" i="8"/>
  <c r="F425" i="8" s="1"/>
  <c r="J57" i="8"/>
  <c r="J425" i="8" s="1"/>
  <c r="J453" i="8" s="1"/>
  <c r="N57" i="8"/>
  <c r="N425" i="8" s="1"/>
  <c r="N453" i="8" s="1"/>
  <c r="R57" i="8"/>
  <c r="R425" i="8" s="1"/>
  <c r="R453" i="8" s="1"/>
  <c r="V57" i="8"/>
  <c r="V425" i="8" s="1"/>
  <c r="V453" i="8" s="1"/>
  <c r="Z57" i="8"/>
  <c r="C70" i="8"/>
  <c r="G70" i="8"/>
  <c r="G426" i="8" s="1"/>
  <c r="G454" i="8" s="1"/>
  <c r="K70" i="8"/>
  <c r="K426" i="8" s="1"/>
  <c r="K454" i="8" s="1"/>
  <c r="O70" i="8"/>
  <c r="O426" i="8" s="1"/>
  <c r="O454" i="8" s="1"/>
  <c r="S70" i="8"/>
  <c r="W70" i="8"/>
  <c r="AA70" i="8"/>
  <c r="J31" i="8"/>
  <c r="J423" i="8" s="1"/>
  <c r="J451" i="8" s="1"/>
  <c r="N31" i="8"/>
  <c r="N423" i="8" s="1"/>
  <c r="N451" i="8" s="1"/>
  <c r="R31" i="8"/>
  <c r="R423" i="8" s="1"/>
  <c r="R451" i="8" s="1"/>
  <c r="V31" i="8"/>
  <c r="Z31" i="8"/>
  <c r="AB10" i="8"/>
  <c r="M104" i="8"/>
  <c r="D297" i="8"/>
  <c r="H297" i="8"/>
  <c r="L297" i="8"/>
  <c r="P297" i="8"/>
  <c r="U104" i="8"/>
  <c r="F104" i="8"/>
  <c r="J104" i="8"/>
  <c r="Z104" i="8"/>
  <c r="G297" i="8"/>
  <c r="K297" i="8"/>
  <c r="O297" i="8"/>
  <c r="W297" i="8"/>
  <c r="T297" i="8"/>
  <c r="O104" i="8"/>
  <c r="G38" i="5"/>
  <c r="E15" i="5"/>
  <c r="E23" i="7"/>
  <c r="F89" i="5"/>
  <c r="G89" i="5"/>
  <c r="G91" i="5" s="1"/>
  <c r="H89" i="5"/>
  <c r="I89" i="5"/>
  <c r="E89" i="5"/>
  <c r="H91" i="5"/>
  <c r="I91" i="5"/>
  <c r="J63" i="5"/>
  <c r="U133" i="8" l="1"/>
  <c r="AA319" i="8"/>
  <c r="D199" i="8"/>
  <c r="Z172" i="8"/>
  <c r="R133" i="8"/>
  <c r="F390" i="8"/>
  <c r="I349" i="8"/>
  <c r="D196" i="8"/>
  <c r="V120" i="8"/>
  <c r="S334" i="8"/>
  <c r="V199" i="8"/>
  <c r="K133" i="8"/>
  <c r="J334" i="8"/>
  <c r="X133" i="8"/>
  <c r="P172" i="8"/>
  <c r="M172" i="8"/>
  <c r="T159" i="8"/>
  <c r="Y159" i="8"/>
  <c r="O146" i="8"/>
  <c r="D319" i="8"/>
  <c r="E384" i="8"/>
  <c r="J387" i="8"/>
  <c r="X384" i="8"/>
  <c r="X394" i="8" s="1"/>
  <c r="Y172" i="8"/>
  <c r="I172" i="8"/>
  <c r="Z199" i="8"/>
  <c r="L387" i="8"/>
  <c r="X334" i="8"/>
  <c r="R120" i="8"/>
  <c r="V427" i="8"/>
  <c r="V450" i="8"/>
  <c r="V455" i="8" s="1"/>
  <c r="T427" i="8"/>
  <c r="T450" i="8"/>
  <c r="T455" i="8" s="1"/>
  <c r="W450" i="8"/>
  <c r="W455" i="8" s="1"/>
  <c r="W427" i="8"/>
  <c r="P196" i="8"/>
  <c r="U427" i="8"/>
  <c r="U450" i="8"/>
  <c r="U455" i="8" s="1"/>
  <c r="S450" i="8"/>
  <c r="S455" i="8" s="1"/>
  <c r="S427" i="8"/>
  <c r="R427" i="8"/>
  <c r="R450" i="8"/>
  <c r="R455" i="8" s="1"/>
  <c r="O196" i="8"/>
  <c r="H120" i="8"/>
  <c r="F454" i="8"/>
  <c r="AB454" i="8" s="1"/>
  <c r="AB426" i="8"/>
  <c r="F453" i="8"/>
  <c r="AB453" i="8" s="1"/>
  <c r="AB425" i="8"/>
  <c r="AB424" i="8"/>
  <c r="F452" i="8"/>
  <c r="AB452" i="8" s="1"/>
  <c r="G451" i="8"/>
  <c r="AB451" i="8" s="1"/>
  <c r="AB423" i="8"/>
  <c r="J450" i="8"/>
  <c r="J455" i="8" s="1"/>
  <c r="J427" i="8"/>
  <c r="M450" i="8"/>
  <c r="M455" i="8" s="1"/>
  <c r="M427" i="8"/>
  <c r="H427" i="8"/>
  <c r="H450" i="8"/>
  <c r="H455" i="8" s="1"/>
  <c r="Q427" i="8"/>
  <c r="Q450" i="8"/>
  <c r="Q455" i="8" s="1"/>
  <c r="K427" i="8"/>
  <c r="K450" i="8"/>
  <c r="K455" i="8" s="1"/>
  <c r="L427" i="8"/>
  <c r="L450" i="8"/>
  <c r="L455" i="8" s="1"/>
  <c r="N450" i="8"/>
  <c r="N455" i="8" s="1"/>
  <c r="N427" i="8"/>
  <c r="G427" i="8"/>
  <c r="G450" i="8"/>
  <c r="O450" i="8"/>
  <c r="O455" i="8" s="1"/>
  <c r="O427" i="8"/>
  <c r="I450" i="8"/>
  <c r="I455" i="8" s="1"/>
  <c r="I427" i="8"/>
  <c r="P427" i="8"/>
  <c r="P450" i="8"/>
  <c r="P455" i="8" s="1"/>
  <c r="F450" i="8"/>
  <c r="F427" i="8"/>
  <c r="AB422" i="8"/>
  <c r="T319" i="8"/>
  <c r="P390" i="8"/>
  <c r="Y384" i="8"/>
  <c r="R364" i="8"/>
  <c r="R159" i="8"/>
  <c r="O199" i="8"/>
  <c r="S196" i="8"/>
  <c r="S294" i="8" s="1"/>
  <c r="S301" i="8" s="1"/>
  <c r="Z120" i="8"/>
  <c r="P319" i="8"/>
  <c r="L390" i="8"/>
  <c r="AA379" i="8"/>
  <c r="D349" i="8"/>
  <c r="P387" i="8"/>
  <c r="D146" i="8"/>
  <c r="G159" i="8"/>
  <c r="G199" i="8"/>
  <c r="G196" i="8"/>
  <c r="G294" i="8" s="1"/>
  <c r="G301" i="8" s="1"/>
  <c r="W384" i="8"/>
  <c r="W394" i="8" s="1"/>
  <c r="G384" i="8"/>
  <c r="S319" i="8"/>
  <c r="W349" i="8"/>
  <c r="R319" i="8"/>
  <c r="X196" i="8"/>
  <c r="L146" i="8"/>
  <c r="M133" i="8"/>
  <c r="E364" i="8"/>
  <c r="U349" i="8"/>
  <c r="V172" i="8"/>
  <c r="J196" i="8"/>
  <c r="J294" i="8" s="1"/>
  <c r="L133" i="8"/>
  <c r="H384" i="8"/>
  <c r="C133" i="8"/>
  <c r="AA159" i="8"/>
  <c r="D384" i="8"/>
  <c r="D379" i="8"/>
  <c r="AA349" i="8"/>
  <c r="H334" i="8"/>
  <c r="U172" i="8"/>
  <c r="Z146" i="8"/>
  <c r="L120" i="8"/>
  <c r="Q199" i="8"/>
  <c r="H199" i="8"/>
  <c r="C319" i="8"/>
  <c r="M387" i="8"/>
  <c r="K364" i="8"/>
  <c r="Y334" i="8"/>
  <c r="X379" i="8"/>
  <c r="L349" i="8"/>
  <c r="Q319" i="8"/>
  <c r="G319" i="8"/>
  <c r="W146" i="8"/>
  <c r="O133" i="8"/>
  <c r="T196" i="8"/>
  <c r="R384" i="8"/>
  <c r="O349" i="8"/>
  <c r="L334" i="8"/>
  <c r="X172" i="8"/>
  <c r="R172" i="8"/>
  <c r="E349" i="8"/>
  <c r="X387" i="8"/>
  <c r="H387" i="8"/>
  <c r="V159" i="8"/>
  <c r="E146" i="8"/>
  <c r="Z133" i="8"/>
  <c r="F133" i="8"/>
  <c r="N196" i="8"/>
  <c r="N294" i="8" s="1"/>
  <c r="N301" i="8" s="1"/>
  <c r="I159" i="8"/>
  <c r="F159" i="8"/>
  <c r="C146" i="8"/>
  <c r="I133" i="8"/>
  <c r="AA133" i="8"/>
  <c r="H133" i="8"/>
  <c r="K379" i="8"/>
  <c r="L384" i="8"/>
  <c r="L394" i="8" s="1"/>
  <c r="M196" i="8"/>
  <c r="H390" i="8"/>
  <c r="K390" i="8"/>
  <c r="L364" i="8"/>
  <c r="Q133" i="8"/>
  <c r="M364" i="8"/>
  <c r="D334" i="8"/>
  <c r="N172" i="8"/>
  <c r="Z387" i="8"/>
  <c r="T379" i="8"/>
  <c r="S379" i="8"/>
  <c r="Q196" i="8"/>
  <c r="Q294" i="8" s="1"/>
  <c r="E172" i="8"/>
  <c r="N159" i="8"/>
  <c r="Q384" i="8"/>
  <c r="C196" i="8"/>
  <c r="C203" i="8" s="1"/>
  <c r="K196" i="8"/>
  <c r="S384" i="8"/>
  <c r="X319" i="8"/>
  <c r="M384" i="8"/>
  <c r="G379" i="8"/>
  <c r="N364" i="8"/>
  <c r="X364" i="8"/>
  <c r="H364" i="8"/>
  <c r="Q334" i="8"/>
  <c r="V379" i="8"/>
  <c r="T349" i="8"/>
  <c r="O334" i="8"/>
  <c r="I319" i="8"/>
  <c r="S349" i="8"/>
  <c r="V390" i="8"/>
  <c r="Q146" i="8"/>
  <c r="AA120" i="8"/>
  <c r="C120" i="8"/>
  <c r="R196" i="8"/>
  <c r="U120" i="8"/>
  <c r="U159" i="8"/>
  <c r="E159" i="8"/>
  <c r="AA196" i="8"/>
  <c r="X146" i="8"/>
  <c r="Z379" i="8"/>
  <c r="R349" i="8"/>
  <c r="Q172" i="8"/>
  <c r="M319" i="8"/>
  <c r="F120" i="8"/>
  <c r="S199" i="8"/>
  <c r="AB168" i="8"/>
  <c r="Z196" i="8"/>
  <c r="Z294" i="8" s="1"/>
  <c r="Z301" i="8" s="1"/>
  <c r="O384" i="8"/>
  <c r="Y387" i="8"/>
  <c r="AA390" i="8"/>
  <c r="L379" i="8"/>
  <c r="W379" i="8"/>
  <c r="P349" i="8"/>
  <c r="H172" i="8"/>
  <c r="J319" i="8"/>
  <c r="N384" i="8"/>
  <c r="N394" i="8" s="1"/>
  <c r="T199" i="8"/>
  <c r="F334" i="8"/>
  <c r="M146" i="8"/>
  <c r="F196" i="8"/>
  <c r="F294" i="8" s="1"/>
  <c r="S159" i="8"/>
  <c r="P384" i="8"/>
  <c r="P146" i="8"/>
  <c r="T364" i="8"/>
  <c r="K334" i="8"/>
  <c r="J133" i="8"/>
  <c r="S120" i="8"/>
  <c r="Q120" i="8"/>
  <c r="Q159" i="8"/>
  <c r="Y379" i="8"/>
  <c r="AB345" i="8"/>
  <c r="K120" i="8"/>
  <c r="K199" i="8"/>
  <c r="M199" i="8"/>
  <c r="D364" i="8"/>
  <c r="AA334" i="8"/>
  <c r="K349" i="8"/>
  <c r="S146" i="8"/>
  <c r="K146" i="8"/>
  <c r="AA199" i="8"/>
  <c r="Y196" i="8"/>
  <c r="Y294" i="8" s="1"/>
  <c r="Q387" i="8"/>
  <c r="X390" i="8"/>
  <c r="F364" i="8"/>
  <c r="P364" i="8"/>
  <c r="AA364" i="8"/>
  <c r="I334" i="8"/>
  <c r="W334" i="8"/>
  <c r="G334" i="8"/>
  <c r="O319" i="8"/>
  <c r="L196" i="8"/>
  <c r="L199" i="8"/>
  <c r="Z390" i="8"/>
  <c r="P120" i="8"/>
  <c r="W133" i="8"/>
  <c r="T390" i="8"/>
  <c r="T394" i="8" s="1"/>
  <c r="D390" i="8"/>
  <c r="C390" i="8"/>
  <c r="C384" i="8"/>
  <c r="J384" i="8"/>
  <c r="J394" i="8" s="1"/>
  <c r="C379" i="8"/>
  <c r="U334" i="8"/>
  <c r="E334" i="8"/>
  <c r="S133" i="8"/>
  <c r="Z349" i="8"/>
  <c r="G349" i="8"/>
  <c r="F319" i="8"/>
  <c r="N319" i="8"/>
  <c r="D172" i="8"/>
  <c r="M159" i="8"/>
  <c r="AB482" i="8"/>
  <c r="AB139" i="8"/>
  <c r="N334" i="8"/>
  <c r="U319" i="8"/>
  <c r="N146" i="8"/>
  <c r="D133" i="8"/>
  <c r="C104" i="8"/>
  <c r="O379" i="8"/>
  <c r="S364" i="8"/>
  <c r="C364" i="8"/>
  <c r="J379" i="8"/>
  <c r="W319" i="8"/>
  <c r="AB152" i="8"/>
  <c r="J349" i="8"/>
  <c r="J172" i="8"/>
  <c r="Z334" i="8"/>
  <c r="X120" i="8"/>
  <c r="J364" i="8"/>
  <c r="O364" i="8"/>
  <c r="M334" i="8"/>
  <c r="P379" i="8"/>
  <c r="Y199" i="8"/>
  <c r="I199" i="8"/>
  <c r="R390" i="8"/>
  <c r="V384" i="8"/>
  <c r="L172" i="8"/>
  <c r="F172" i="8"/>
  <c r="C159" i="8"/>
  <c r="AA384" i="8"/>
  <c r="K384" i="8"/>
  <c r="G364" i="8"/>
  <c r="AB375" i="8"/>
  <c r="K319" i="8"/>
  <c r="AB155" i="8"/>
  <c r="U199" i="8"/>
  <c r="E199" i="8"/>
  <c r="F387" i="8"/>
  <c r="AB342" i="8"/>
  <c r="P199" i="8"/>
  <c r="L319" i="8"/>
  <c r="AB324" i="8"/>
  <c r="W390" i="8"/>
  <c r="N379" i="8"/>
  <c r="H379" i="8"/>
  <c r="AB315" i="8"/>
  <c r="M390" i="8"/>
  <c r="F384" i="8"/>
  <c r="F394" i="8" s="1"/>
  <c r="AB241" i="8"/>
  <c r="V319" i="8"/>
  <c r="H196" i="8"/>
  <c r="V334" i="8"/>
  <c r="W199" i="8"/>
  <c r="H349" i="8"/>
  <c r="E319" i="8"/>
  <c r="AA146" i="8"/>
  <c r="F379" i="8"/>
  <c r="AB165" i="8"/>
  <c r="T133" i="8"/>
  <c r="R334" i="8"/>
  <c r="AB286" i="8"/>
  <c r="AB271" i="8"/>
  <c r="AB116" i="8"/>
  <c r="AB126" i="8"/>
  <c r="Y146" i="8"/>
  <c r="AB312" i="8"/>
  <c r="AB357" i="8"/>
  <c r="AB372" i="8"/>
  <c r="W364" i="8"/>
  <c r="Z364" i="8"/>
  <c r="AB327" i="8"/>
  <c r="C349" i="8"/>
  <c r="V349" i="8"/>
  <c r="Y390" i="8"/>
  <c r="Y394" i="8" s="1"/>
  <c r="I390" i="8"/>
  <c r="I394" i="8" s="1"/>
  <c r="AA387" i="8"/>
  <c r="S387" i="8"/>
  <c r="G387" i="8"/>
  <c r="R387" i="8"/>
  <c r="E390" i="8"/>
  <c r="E394" i="8" s="1"/>
  <c r="AB354" i="8"/>
  <c r="AB369" i="8"/>
  <c r="V364" i="8"/>
  <c r="AB330" i="8"/>
  <c r="H319" i="8"/>
  <c r="N349" i="8"/>
  <c r="U390" i="8"/>
  <c r="U394" i="8" s="1"/>
  <c r="O387" i="8"/>
  <c r="R379" i="8"/>
  <c r="C334" i="8"/>
  <c r="V387" i="8"/>
  <c r="AB256" i="8"/>
  <c r="AB291" i="8"/>
  <c r="J120" i="8"/>
  <c r="AB129" i="8"/>
  <c r="AB309" i="8"/>
  <c r="G390" i="8"/>
  <c r="AB339" i="8"/>
  <c r="AB360" i="8"/>
  <c r="F349" i="8"/>
  <c r="Q390" i="8"/>
  <c r="AB226" i="8"/>
  <c r="W387" i="8"/>
  <c r="K387" i="8"/>
  <c r="C387" i="8"/>
  <c r="AB389" i="8"/>
  <c r="AB393" i="8"/>
  <c r="AB386" i="8"/>
  <c r="AB388" i="8"/>
  <c r="AB391" i="8"/>
  <c r="AB392" i="8"/>
  <c r="AB385" i="8"/>
  <c r="C172" i="8"/>
  <c r="AB142" i="8"/>
  <c r="E133" i="8"/>
  <c r="G133" i="8"/>
  <c r="I120" i="8"/>
  <c r="AB113" i="8"/>
  <c r="D120" i="8"/>
  <c r="P104" i="8"/>
  <c r="AB70" i="8"/>
  <c r="AB44" i="8"/>
  <c r="AB31" i="8"/>
  <c r="AB57" i="8"/>
  <c r="D104" i="8"/>
  <c r="AB97" i="8"/>
  <c r="X104" i="8"/>
  <c r="AB18" i="8"/>
  <c r="AB100" i="8"/>
  <c r="V104" i="8"/>
  <c r="Y104" i="8"/>
  <c r="H104" i="8"/>
  <c r="AA104" i="8"/>
  <c r="K104" i="8"/>
  <c r="I104" i="8"/>
  <c r="Q104" i="8"/>
  <c r="T104" i="8"/>
  <c r="W104" i="8"/>
  <c r="G104" i="8"/>
  <c r="V297" i="8"/>
  <c r="F297" i="8"/>
  <c r="N297" i="8"/>
  <c r="Z297" i="8"/>
  <c r="R297" i="8"/>
  <c r="J297" i="8"/>
  <c r="AB202" i="8"/>
  <c r="R294" i="8"/>
  <c r="R301" i="8" s="1"/>
  <c r="AB197" i="8"/>
  <c r="X297" i="8"/>
  <c r="U294" i="8"/>
  <c r="E297" i="8"/>
  <c r="Q297" i="8"/>
  <c r="V294" i="8"/>
  <c r="U297" i="8"/>
  <c r="AB201" i="8"/>
  <c r="K294" i="8"/>
  <c r="K301" i="8" s="1"/>
  <c r="AB200" i="8"/>
  <c r="C297" i="8"/>
  <c r="AB195" i="8"/>
  <c r="M297" i="8"/>
  <c r="AA294" i="8"/>
  <c r="AA301" i="8" s="1"/>
  <c r="Y297" i="8"/>
  <c r="I297" i="8"/>
  <c r="P394" i="8" l="1"/>
  <c r="D394" i="8"/>
  <c r="H394" i="8"/>
  <c r="G455" i="8"/>
  <c r="AB427" i="8"/>
  <c r="F455" i="8"/>
  <c r="AB457" i="8" s="1"/>
  <c r="AB460" i="8" s="1"/>
  <c r="AB450" i="8"/>
  <c r="AB455" i="8" s="1"/>
  <c r="S394" i="8"/>
  <c r="O394" i="8"/>
  <c r="AB199" i="8"/>
  <c r="V394" i="8"/>
  <c r="Z394" i="8"/>
  <c r="AB172" i="8"/>
  <c r="AB379" i="8"/>
  <c r="AB319" i="8"/>
  <c r="F301" i="8"/>
  <c r="AA394" i="8"/>
  <c r="M394" i="8"/>
  <c r="AB384" i="8"/>
  <c r="Q394" i="8"/>
  <c r="K394" i="8"/>
  <c r="AB159" i="8"/>
  <c r="V301" i="8"/>
  <c r="AB364" i="8"/>
  <c r="R394" i="8"/>
  <c r="G394" i="8"/>
  <c r="J301" i="8"/>
  <c r="U301" i="8"/>
  <c r="AB133" i="8"/>
  <c r="AB146" i="8"/>
  <c r="AB334" i="8"/>
  <c r="Y301" i="8"/>
  <c r="AB349" i="8"/>
  <c r="AB297" i="8"/>
  <c r="Q301" i="8"/>
  <c r="AB387" i="8"/>
  <c r="C394" i="8"/>
  <c r="AB390" i="8"/>
  <c r="AB120" i="8"/>
  <c r="AB104" i="8"/>
  <c r="S203" i="8"/>
  <c r="G203" i="8"/>
  <c r="Z203" i="8"/>
  <c r="F203" i="8"/>
  <c r="N203" i="8"/>
  <c r="J203" i="8"/>
  <c r="H294" i="8"/>
  <c r="H301" i="8" s="1"/>
  <c r="H203" i="8"/>
  <c r="I294" i="8"/>
  <c r="I301" i="8" s="1"/>
  <c r="I203" i="8"/>
  <c r="T294" i="8"/>
  <c r="T301" i="8" s="1"/>
  <c r="T203" i="8"/>
  <c r="E294" i="8"/>
  <c r="E301" i="8" s="1"/>
  <c r="E203" i="8"/>
  <c r="X294" i="8"/>
  <c r="X301" i="8" s="1"/>
  <c r="X203" i="8"/>
  <c r="O294" i="8"/>
  <c r="O301" i="8" s="1"/>
  <c r="O203" i="8"/>
  <c r="AA203" i="8"/>
  <c r="L294" i="8"/>
  <c r="L301" i="8" s="1"/>
  <c r="L203" i="8"/>
  <c r="U203" i="8"/>
  <c r="P294" i="8"/>
  <c r="P301" i="8" s="1"/>
  <c r="P203" i="8"/>
  <c r="R203" i="8"/>
  <c r="AB198" i="8"/>
  <c r="Q203" i="8"/>
  <c r="W294" i="8"/>
  <c r="W301" i="8" s="1"/>
  <c r="W203" i="8"/>
  <c r="C294" i="8"/>
  <c r="K203" i="8"/>
  <c r="M294" i="8"/>
  <c r="M301" i="8" s="1"/>
  <c r="M203" i="8"/>
  <c r="V203" i="8"/>
  <c r="AB196" i="8"/>
  <c r="Y203" i="8"/>
  <c r="AB394" i="8" l="1"/>
  <c r="C301" i="8"/>
  <c r="D294" i="8"/>
  <c r="D301" i="8" s="1"/>
  <c r="D203" i="8"/>
  <c r="AB205" i="8" s="1"/>
  <c r="AB301" i="8" l="1"/>
  <c r="AB294" i="8"/>
  <c r="AB208" i="8"/>
  <c r="AB203" i="8"/>
  <c r="E40" i="5" l="1"/>
  <c r="F40" i="5" s="1"/>
  <c r="E41" i="5"/>
  <c r="F41" i="5" s="1"/>
  <c r="E42" i="5"/>
  <c r="F42" i="5" s="1"/>
  <c r="E43" i="5"/>
  <c r="F43" i="5" s="1"/>
  <c r="E39" i="5"/>
  <c r="F39" i="5" s="1"/>
  <c r="E44" i="5" l="1"/>
  <c r="H44" i="5" l="1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G44" i="5"/>
  <c r="H38" i="5"/>
  <c r="I38" i="5" s="1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W38" i="5" s="1"/>
  <c r="X38" i="5" s="1"/>
  <c r="Y38" i="5" s="1"/>
  <c r="Z38" i="5" s="1"/>
  <c r="AA38" i="5" s="1"/>
  <c r="AB38" i="5" s="1"/>
  <c r="AC38" i="5" s="1"/>
  <c r="AD38" i="5" s="1"/>
  <c r="AE38" i="5" s="1"/>
  <c r="F28" i="5"/>
  <c r="F29" i="5"/>
  <c r="F30" i="5"/>
  <c r="F31" i="5"/>
  <c r="F27" i="5"/>
  <c r="E12" i="5"/>
  <c r="F44" i="5" s="1"/>
  <c r="F21" i="5"/>
  <c r="G21" i="5"/>
  <c r="E21" i="5"/>
  <c r="H17" i="5"/>
  <c r="H18" i="5"/>
  <c r="H19" i="5"/>
  <c r="H20" i="5"/>
  <c r="F15" i="5"/>
  <c r="G15" i="5" s="1"/>
  <c r="H16" i="5"/>
  <c r="D6" i="4"/>
  <c r="D17" i="4" s="1"/>
  <c r="I17" i="5" l="1"/>
  <c r="F90" i="5"/>
  <c r="F68" i="5"/>
  <c r="I20" i="5"/>
  <c r="I90" i="5"/>
  <c r="I68" i="5"/>
  <c r="I19" i="5"/>
  <c r="H90" i="5"/>
  <c r="H68" i="5"/>
  <c r="I16" i="5"/>
  <c r="F91" i="5" s="1"/>
  <c r="J66" i="5"/>
  <c r="E91" i="5"/>
  <c r="J91" i="5" s="1"/>
  <c r="E90" i="5"/>
  <c r="I18" i="5"/>
  <c r="G90" i="5"/>
  <c r="G68" i="5"/>
  <c r="D39" i="4"/>
  <c r="D28" i="4"/>
  <c r="D61" i="4"/>
  <c r="D50" i="4"/>
  <c r="E6" i="4"/>
  <c r="E17" i="4" s="1"/>
  <c r="H21" i="5"/>
  <c r="I21" i="5" s="1"/>
  <c r="E68" i="5" l="1"/>
  <c r="J67" i="5"/>
  <c r="J90" i="5"/>
  <c r="F6" i="4"/>
  <c r="F17" i="4" s="1"/>
  <c r="E50" i="4"/>
  <c r="E39" i="4"/>
  <c r="E28" i="4"/>
  <c r="E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D64" i="4"/>
  <c r="E64" i="4"/>
  <c r="F64" i="4"/>
  <c r="C68" i="4" s="1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C63" i="4"/>
  <c r="C64" i="4"/>
  <c r="C62" i="4"/>
  <c r="C57" i="4"/>
  <c r="C56" i="4"/>
  <c r="C55" i="4"/>
  <c r="C46" i="4"/>
  <c r="C45" i="4"/>
  <c r="C44" i="4"/>
  <c r="C35" i="4"/>
  <c r="C34" i="4"/>
  <c r="C33" i="4"/>
  <c r="C24" i="4"/>
  <c r="C23" i="4"/>
  <c r="C22" i="4"/>
  <c r="C12" i="4"/>
  <c r="C13" i="4"/>
  <c r="C11" i="4"/>
  <c r="G6" i="4" l="1"/>
  <c r="G17" i="4" s="1"/>
  <c r="F61" i="4"/>
  <c r="F50" i="4"/>
  <c r="F39" i="4"/>
  <c r="F28" i="4"/>
  <c r="C67" i="4"/>
  <c r="C66" i="4"/>
  <c r="H6" i="4" l="1"/>
  <c r="H17" i="4" s="1"/>
  <c r="G28" i="4"/>
  <c r="G61" i="4"/>
  <c r="G50" i="4"/>
  <c r="G39" i="4"/>
  <c r="I6" i="4" l="1"/>
  <c r="I17" i="4" s="1"/>
  <c r="H39" i="4"/>
  <c r="H28" i="4"/>
  <c r="H61" i="4"/>
  <c r="H50" i="4"/>
  <c r="J6" i="4" l="1"/>
  <c r="J17" i="4" s="1"/>
  <c r="I50" i="4"/>
  <c r="I39" i="4"/>
  <c r="I28" i="4"/>
  <c r="I61" i="4"/>
  <c r="K6" i="4" l="1"/>
  <c r="K17" i="4" s="1"/>
  <c r="J61" i="4"/>
  <c r="J50" i="4"/>
  <c r="J39" i="4"/>
  <c r="J28" i="4"/>
  <c r="L6" i="4" l="1"/>
  <c r="L17" i="4" s="1"/>
  <c r="K28" i="4"/>
  <c r="K61" i="4"/>
  <c r="K50" i="4"/>
  <c r="K39" i="4"/>
  <c r="M6" i="4" l="1"/>
  <c r="M17" i="4" s="1"/>
  <c r="L39" i="4"/>
  <c r="L28" i="4"/>
  <c r="L61" i="4"/>
  <c r="L50" i="4"/>
  <c r="N6" i="4" l="1"/>
  <c r="N17" i="4" s="1"/>
  <c r="M50" i="4"/>
  <c r="M39" i="4"/>
  <c r="M28" i="4"/>
  <c r="M61" i="4"/>
  <c r="O6" i="4" l="1"/>
  <c r="O17" i="4" s="1"/>
  <c r="N61" i="4"/>
  <c r="N50" i="4"/>
  <c r="N39" i="4"/>
  <c r="N28" i="4"/>
  <c r="P6" i="4" l="1"/>
  <c r="P17" i="4" s="1"/>
  <c r="O28" i="4"/>
  <c r="O61" i="4"/>
  <c r="O50" i="4"/>
  <c r="O39" i="4"/>
  <c r="Q6" i="4" l="1"/>
  <c r="Q17" i="4" s="1"/>
  <c r="P39" i="4"/>
  <c r="P28" i="4"/>
  <c r="P61" i="4"/>
  <c r="P50" i="4"/>
  <c r="R6" i="4" l="1"/>
  <c r="R17" i="4" s="1"/>
  <c r="Q50" i="4"/>
  <c r="Q39" i="4"/>
  <c r="Q28" i="4"/>
  <c r="Q61" i="4"/>
  <c r="S6" i="4" l="1"/>
  <c r="S17" i="4" s="1"/>
  <c r="R61" i="4"/>
  <c r="R50" i="4"/>
  <c r="R39" i="4"/>
  <c r="R28" i="4"/>
  <c r="T6" i="4" l="1"/>
  <c r="T17" i="4" s="1"/>
  <c r="S28" i="4"/>
  <c r="S61" i="4"/>
  <c r="S50" i="4"/>
  <c r="S39" i="4"/>
  <c r="U6" i="4" l="1"/>
  <c r="U17" i="4" s="1"/>
  <c r="T39" i="4"/>
  <c r="T28" i="4"/>
  <c r="T61" i="4"/>
  <c r="T50" i="4"/>
  <c r="V6" i="4" l="1"/>
  <c r="V17" i="4" s="1"/>
  <c r="U50" i="4"/>
  <c r="U39" i="4"/>
  <c r="U28" i="4"/>
  <c r="U61" i="4"/>
  <c r="W6" i="4" l="1"/>
  <c r="W17" i="4" s="1"/>
  <c r="V61" i="4"/>
  <c r="V50" i="4"/>
  <c r="V39" i="4"/>
  <c r="V28" i="4"/>
  <c r="X6" i="4" l="1"/>
  <c r="X17" i="4" s="1"/>
  <c r="W28" i="4"/>
  <c r="W61" i="4"/>
  <c r="W50" i="4"/>
  <c r="W39" i="4"/>
  <c r="Y6" i="4" l="1"/>
  <c r="Y17" i="4" s="1"/>
  <c r="X39" i="4"/>
  <c r="X28" i="4"/>
  <c r="X61" i="4"/>
  <c r="X50" i="4"/>
  <c r="Z6" i="4" l="1"/>
  <c r="Z17" i="4" s="1"/>
  <c r="Y50" i="4"/>
  <c r="Y39" i="4"/>
  <c r="Y28" i="4"/>
  <c r="Y61" i="4"/>
  <c r="AA6" i="4" l="1"/>
  <c r="AA17" i="4" s="1"/>
  <c r="Z61" i="4"/>
  <c r="Z50" i="4"/>
  <c r="Z39" i="4"/>
  <c r="Z28" i="4"/>
  <c r="AA28" i="4" l="1"/>
  <c r="AA61" i="4"/>
  <c r="AA50" i="4"/>
  <c r="AA39" i="4"/>
  <c r="F32" i="5"/>
</calcChain>
</file>

<file path=xl/sharedStrings.xml><?xml version="1.0" encoding="utf-8"?>
<sst xmlns="http://schemas.openxmlformats.org/spreadsheetml/2006/main" count="303" uniqueCount="125">
  <si>
    <t>Iš viso:</t>
  </si>
  <si>
    <t>Metinio atlyginimo dalis</t>
  </si>
  <si>
    <t>Objekto dalis Nr. 1</t>
  </si>
  <si>
    <t>Objekto dalis Nr. 2</t>
  </si>
  <si>
    <t>Objekto dalis Nr. 3</t>
  </si>
  <si>
    <t>Objekto dalis Nr. 4</t>
  </si>
  <si>
    <t>Objekto dalis Nr. 5</t>
  </si>
  <si>
    <t>Duomenų įvesties laukas</t>
  </si>
  <si>
    <t>Skaičiuojamasis laukas</t>
  </si>
  <si>
    <t>Spalvinis gidas:</t>
  </si>
  <si>
    <t>Pastabos:</t>
  </si>
  <si>
    <t>Investuotojo bendros investicijos</t>
  </si>
  <si>
    <t>Investuotojo nuosavo kapitalo srautai</t>
  </si>
  <si>
    <t>Investuotojo skolinto kapitalo srautai</t>
  </si>
  <si>
    <t>IRR bendras, %</t>
  </si>
  <si>
    <t>IRR nuosavo kapitalo, %</t>
  </si>
  <si>
    <t>IRR skolinto kapitalo, %</t>
  </si>
  <si>
    <t>Objektas, iš viso:</t>
  </si>
  <si>
    <t>1. INFRASTRUKTŪROS SUKŪRIMO SĄNAUDOS</t>
  </si>
  <si>
    <r>
      <t>[</t>
    </r>
    <r>
      <rPr>
        <i/>
        <sz val="11"/>
        <color rgb="FFFF0000"/>
        <rFont val="Calibri"/>
        <family val="2"/>
        <charset val="186"/>
        <scheme val="minor"/>
      </rPr>
      <t>Perkelkite reikšmes iš Objekto dalių FVM lapų "Investuotojo grąža"</t>
    </r>
    <r>
      <rPr>
        <sz val="11"/>
        <color rgb="FFFF0000"/>
        <rFont val="Calibri"/>
        <family val="2"/>
        <scheme val="minor"/>
      </rPr>
      <t>]</t>
    </r>
  </si>
  <si>
    <t>Objekto plotas</t>
  </si>
  <si>
    <t>kv. m.</t>
  </si>
  <si>
    <t>Statybos ir įrengimo sąnaudos</t>
  </si>
  <si>
    <t>Įkainis už kv.m.</t>
  </si>
  <si>
    <t>Suma Eur (be PVM) / metus</t>
  </si>
  <si>
    <t>Suma Eur (be PVM)</t>
  </si>
  <si>
    <t>1.5. Administravimo ir valdymo sąnaudos</t>
  </si>
  <si>
    <t>Administravimo ir valdymo sąnaudos</t>
  </si>
  <si>
    <t>Objekto dalis Nr. 1, iš viso:</t>
  </si>
  <si>
    <t>Objekto dalis Nr. 2, iš viso:</t>
  </si>
  <si>
    <t>Objekto dalis Nr. 3, iš viso:</t>
  </si>
  <si>
    <t>Objekto dalis Nr. 4, iš viso:</t>
  </si>
  <si>
    <t>Objekto dalis Nr. 5, iš viso:</t>
  </si>
  <si>
    <t>2. FINANSAVIMAS</t>
  </si>
  <si>
    <t>2.1. Finansuotojo paskola</t>
  </si>
  <si>
    <t>Maksimali banko suteikiamos paskolos suma, EUR</t>
  </si>
  <si>
    <t>Maksimalus finansavimo intensyvumas (% nuo statybų ir įrengimo išlaidų statybų laikotarpiu)</t>
  </si>
  <si>
    <t>Maksimalus finansavimo intensyvumas (% nuo statybų ir įrengimo išlaidų veiklos laikotarpiu)</t>
  </si>
  <si>
    <t>Banko paskolos suma (statybų laikotarpiu)</t>
  </si>
  <si>
    <t>Banko paskolos suma (veiklos laikotarpiu)</t>
  </si>
  <si>
    <t>Ar viršyjama maksimali paskolos suma (TAIP/NE)</t>
  </si>
  <si>
    <t>Išmokėjimo terminas, mėn</t>
  </si>
  <si>
    <t>Paskolos trukmė, metais</t>
  </si>
  <si>
    <t>Paskolos grąžinimo (amortizacijos) pradžia, mėn</t>
  </si>
  <si>
    <t>Paskolos grąžinimo (amortizacijos) terminas, metais</t>
  </si>
  <si>
    <t>Paskolos grąžinimo (amortizacijos) metodas</t>
  </si>
  <si>
    <t>Linijinis</t>
  </si>
  <si>
    <t>Banko marža (statybos laikotarpis), proc.</t>
  </si>
  <si>
    <t>Banko marža (veiklos laikotarpis), proc.</t>
  </si>
  <si>
    <t>IRS (palūkanų fiksavimo) sandorio kaštai, proc.</t>
  </si>
  <si>
    <t>Įsipareigojimo mokestis</t>
  </si>
  <si>
    <t>Vienkartinis administravimo mokestis</t>
  </si>
  <si>
    <t>Informacija apie palūkanas už rezervuotas sumas</t>
  </si>
  <si>
    <t>Negaunamos</t>
  </si>
  <si>
    <t>Informacija apie specialios tikslinio deponavimo sąskaitos rezervo dydį, men.</t>
  </si>
  <si>
    <t xml:space="preserve">Banko reikalaujamas metinis skolų aptarnavimo rodiklis (ang. DSCR) </t>
  </si>
  <si>
    <t>Banko reikalaujamas skolos padengimo rodiklis (ang. LLCR)</t>
  </si>
  <si>
    <t>Objekto dalis</t>
  </si>
  <si>
    <t>Nr. 1</t>
  </si>
  <si>
    <t>Nr. 2</t>
  </si>
  <si>
    <t>Nr. 3</t>
  </si>
  <si>
    <t>Nr. 4</t>
  </si>
  <si>
    <t>Nr. 5</t>
  </si>
  <si>
    <t>Objektas,
iš viso:</t>
  </si>
  <si>
    <t>Finansavimo sąlygos ir apribojimai</t>
  </si>
  <si>
    <t>2.2. Investuotojo nuosavas kapitalas ir paskola</t>
  </si>
  <si>
    <t>Įstatinis kapitalas (proc nuo statybų ir įrengimo išlaidų)</t>
  </si>
  <si>
    <t>Įstatinio kapitalo dydis, EUR (suapvalinama iki tūkst. EUR)</t>
  </si>
  <si>
    <t>Investuotojo paskolos dydis investicijoms finansuoti, EUR</t>
  </si>
  <si>
    <t>Investuotojo suteiktos / investuotojui suteiktos paskolos palūkanų norma, proc.</t>
  </si>
  <si>
    <t>Projekto įmonės pradinis kapitalas, EUR</t>
  </si>
  <si>
    <t>Viso:</t>
  </si>
  <si>
    <t>Diskontuota vertė (nominali diskonto norma)</t>
  </si>
  <si>
    <t>Maksimalūs viešojo subjekto mokėjimai privačiam subjektui (GDV), EUR</t>
  </si>
  <si>
    <t>Ar tenkinamas maksimalių viešojo subjekto mokėjimų privačiam subjektui neviršijimo reikalavimas? (TAIP/NE)</t>
  </si>
  <si>
    <t>Bazinės FVM prielaidos</t>
  </si>
  <si>
    <t>Kalendorinės prielaidos</t>
  </si>
  <si>
    <t>Partnerystės sutarties pradžia (Bazinė data)</t>
  </si>
  <si>
    <t>Projekto trukmė, metai</t>
  </si>
  <si>
    <t>Mokestinės prielaidos</t>
  </si>
  <si>
    <t>Pelno mokesčio tarifas, %</t>
  </si>
  <si>
    <t>Nuomos mokestis, %</t>
  </si>
  <si>
    <t>PVM mokesčio tarifas, %</t>
  </si>
  <si>
    <r>
      <t xml:space="preserve">NT mokestis, </t>
    </r>
    <r>
      <rPr>
        <strike/>
        <sz val="11"/>
        <color theme="0"/>
        <rFont val="Calibri"/>
        <family val="2"/>
        <charset val="186"/>
        <scheme val="minor"/>
      </rPr>
      <t>%</t>
    </r>
  </si>
  <si>
    <t>PVM mokesčio tarifas (lengvatinis), %</t>
  </si>
  <si>
    <t>Sąnaudų prielaidos</t>
  </si>
  <si>
    <t>Bendro kainų lygio indeksacija pagal SVKI</t>
  </si>
  <si>
    <t>Bazinių tarifų nustatymo data</t>
  </si>
  <si>
    <t>Kitos prielaidos</t>
  </si>
  <si>
    <t>Finansinė diskonto norma (reali)</t>
  </si>
  <si>
    <t>Finansinė diskonto norma (nominali)</t>
  </si>
  <si>
    <t>Bendri rezultatai</t>
  </si>
  <si>
    <t>Bendra investuotojo grąža</t>
  </si>
  <si>
    <t>Investuotojo pinigų srautai</t>
  </si>
  <si>
    <t>Apibendrintos dalyvio FVM prielaidos</t>
  </si>
  <si>
    <t>1.4.1. Paslaugų teikimo ir remonto sąnaudos</t>
  </si>
  <si>
    <t>1.4.2.  Atnaujinimo sąnaudos</t>
  </si>
  <si>
    <t>M1 ir M2 - nuosavo ir skolinto kapitalo srautai</t>
  </si>
  <si>
    <t>M3n1 - Finansinės veiklos (palūkanų) pajamos</t>
  </si>
  <si>
    <t>M3n2 - Investicinės veiklos ir nuosavo kapitalo pajamos</t>
  </si>
  <si>
    <t>M1 - skolinto kapitalo srautai</t>
  </si>
  <si>
    <t>M2 - nuosavo kapitalo srautai</t>
  </si>
  <si>
    <t>M3 - Finansinės ir investicinės veiklos pajamos</t>
  </si>
  <si>
    <t>M4 - Paslaugų teikimo ir priežiūros pajamos</t>
  </si>
  <si>
    <t>M5 - Administravimo ir valdymo pajamos</t>
  </si>
  <si>
    <t>Privataus Subjekto metinio atlyginimo detalizacija (neindeksuota su PVM), EUR</t>
  </si>
  <si>
    <t>1. Metinio atlyginimo detalizacija pagal atlyginimo dalis</t>
  </si>
  <si>
    <t>2. Metinio atlyginimo detalizacija pagal objekto dalis</t>
  </si>
  <si>
    <t>M4.1 - Paslaugų teikimo pajamos ir remonto pajamos</t>
  </si>
  <si>
    <t>M4.2 - Atnaujinimo pajamos</t>
  </si>
  <si>
    <t>M4.1 - Paslaugų teikimo ir remonto pajamos</t>
  </si>
  <si>
    <t>Privataus subjekto Metinio atlyginimo detalizacija pagal Objekto dalis (indeksuota be PVM), EUR</t>
  </si>
  <si>
    <t>Privataus subjekto Metinio atlyginimo detalizacija pagal Objekto dalis (indeksuota su PVM), EUR</t>
  </si>
  <si>
    <r>
      <t>Privataus subjekto Metinio atlyginimo detalizacija pagal Objekto dalis (</t>
    </r>
    <r>
      <rPr>
        <b/>
        <sz val="11"/>
        <color theme="1"/>
        <rFont val="Calibri"/>
        <family val="2"/>
        <charset val="186"/>
        <scheme val="minor"/>
      </rPr>
      <t>neindeksuota be PVM</t>
    </r>
    <r>
      <rPr>
        <sz val="11"/>
        <color theme="1"/>
        <rFont val="Calibri"/>
        <family val="2"/>
        <scheme val="minor"/>
      </rPr>
      <t>), EUR</t>
    </r>
  </si>
  <si>
    <r>
      <t>Privataus subjekto Metinio atlyginimo detalizacija pagal Objekto dalis (</t>
    </r>
    <r>
      <rPr>
        <b/>
        <sz val="11"/>
        <color theme="1"/>
        <rFont val="Calibri"/>
        <family val="2"/>
        <charset val="186"/>
        <scheme val="minor"/>
      </rPr>
      <t>neindeksuota su PVM</t>
    </r>
    <r>
      <rPr>
        <sz val="11"/>
        <color theme="1"/>
        <rFont val="Calibri"/>
        <family val="2"/>
        <scheme val="minor"/>
      </rPr>
      <t>), EUR</t>
    </r>
  </si>
  <si>
    <t>1.1. Privataus subjekto Metinio atlyginimo detalizacija pagal atlyginimo dalis (indeksuota be PVM), EUR</t>
  </si>
  <si>
    <t>1.2. Privataus subjekto Metinio atlyginimo detalizacija pagal atlyginimo dalis (indeksuota su PVM), EUR</t>
  </si>
  <si>
    <t>1.3. Privataus subjekto Metinio atlyginimo detalizacija pagal atlyginimo dalis (neindeksuota be PVM), EUR</t>
  </si>
  <si>
    <t>1.4. Privataus subjekto Metinio atlyginimo detalizacija pagal atlyginimo dalis (neindeksuota su PVM), EUR</t>
  </si>
  <si>
    <t>Privataus subjekto Metinio atlyginimo detalizacija pagal atlyginimo dalis (indeksuota be PVM), EUR</t>
  </si>
  <si>
    <t>Privataus subjekto Metinio atlyginimo detalizacija pagal atlyginimo dalis (indeksuota su PVM), EUR</t>
  </si>
  <si>
    <t>Privataus subjekto Metinio atlyginimo detalizacija pagal atlyginimo dalis (neindeksuota be PVM), EUR</t>
  </si>
  <si>
    <r>
      <t>[</t>
    </r>
    <r>
      <rPr>
        <i/>
        <sz val="11"/>
        <color rgb="FFFF0000"/>
        <rFont val="Calibri"/>
        <family val="2"/>
        <charset val="186"/>
        <scheme val="minor"/>
      </rPr>
      <t>Perkelkite reikšmes iš Objekto dalių FVM lapų "Rezultatai"</t>
    </r>
    <r>
      <rPr>
        <sz val="11"/>
        <color rgb="FFFF0000"/>
        <rFont val="Calibri"/>
        <family val="2"/>
        <scheme val="minor"/>
      </rPr>
      <t>]</t>
    </r>
  </si>
  <si>
    <t>Apibendrinti visų Objektų dalių FVM rezultatai</t>
  </si>
  <si>
    <t>Sąlygų 14 priedo 2 priedėlis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</si>
</sst>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#,##0_ ;\-#,##0\ "/>
    <numFmt numFmtId="166" formatCode="#,##0_ ;[Red]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trike/>
      <sz val="11"/>
      <color theme="0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lightTrellis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 applyFill="1" applyBorder="1"/>
    <xf numFmtId="3" fontId="5" fillId="0" borderId="1" xfId="0" applyNumberFormat="1" applyFont="1" applyBorder="1"/>
    <xf numFmtId="3" fontId="0" fillId="5" borderId="1" xfId="0" applyNumberFormat="1" applyFill="1" applyBorder="1"/>
    <xf numFmtId="3" fontId="0" fillId="0" borderId="1" xfId="0" applyNumberFormat="1" applyBorder="1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0" fontId="0" fillId="0" borderId="1" xfId="0" applyFill="1" applyBorder="1" applyAlignment="1">
      <alignment horizontal="left" wrapText="1"/>
    </xf>
    <xf numFmtId="3" fontId="0" fillId="0" borderId="0" xfId="0" applyNumberFormat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right"/>
    </xf>
    <xf numFmtId="0" fontId="5" fillId="3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4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/>
    <xf numFmtId="0" fontId="0" fillId="3" borderId="7" xfId="0" applyFill="1" applyBorder="1" applyAlignment="1">
      <alignment horizontal="center"/>
    </xf>
    <xf numFmtId="0" fontId="0" fillId="3" borderId="2" xfId="0" applyFill="1" applyBorder="1"/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9" fontId="0" fillId="0" borderId="1" xfId="2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vertical="center"/>
    </xf>
    <xf numFmtId="165" fontId="0" fillId="0" borderId="1" xfId="1" applyNumberFormat="1" applyFont="1" applyFill="1" applyBorder="1" applyAlignment="1">
      <alignment horizontal="right"/>
    </xf>
    <xf numFmtId="9" fontId="0" fillId="5" borderId="1" xfId="2" applyFont="1" applyFill="1" applyBorder="1" applyAlignment="1">
      <alignment horizontal="right" vertical="center"/>
    </xf>
    <xf numFmtId="3" fontId="0" fillId="5" borderId="1" xfId="0" applyNumberFormat="1" applyFont="1" applyFill="1" applyBorder="1" applyAlignment="1">
      <alignment horizontal="right"/>
    </xf>
    <xf numFmtId="3" fontId="9" fillId="5" borderId="7" xfId="0" applyNumberFormat="1" applyFont="1" applyFill="1" applyBorder="1" applyAlignment="1">
      <alignment horizontal="right"/>
    </xf>
    <xf numFmtId="3" fontId="9" fillId="0" borderId="7" xfId="0" applyNumberFormat="1" applyFont="1" applyFill="1" applyBorder="1" applyAlignment="1">
      <alignment horizontal="right"/>
    </xf>
    <xf numFmtId="9" fontId="9" fillId="5" borderId="1" xfId="2" applyFont="1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10" fontId="9" fillId="5" borderId="1" xfId="2" applyNumberFormat="1" applyFont="1" applyFill="1" applyBorder="1" applyAlignment="1">
      <alignment horizontal="right"/>
    </xf>
    <xf numFmtId="0" fontId="18" fillId="0" borderId="0" xfId="3" quotePrefix="1"/>
    <xf numFmtId="0" fontId="3" fillId="0" borderId="0" xfId="4" applyAlignment="1">
      <alignment horizontal="center"/>
    </xf>
    <xf numFmtId="0" fontId="3" fillId="0" borderId="0" xfId="4"/>
    <xf numFmtId="0" fontId="6" fillId="0" borderId="0" xfId="4" applyFont="1"/>
    <xf numFmtId="0" fontId="5" fillId="0" borderId="0" xfId="4" applyFont="1"/>
    <xf numFmtId="0" fontId="19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5" fillId="0" borderId="1" xfId="4" applyFont="1" applyBorder="1"/>
    <xf numFmtId="10" fontId="5" fillId="0" borderId="3" xfId="5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166" fontId="5" fillId="0" borderId="1" xfId="4" applyNumberFormat="1" applyFont="1" applyBorder="1"/>
    <xf numFmtId="0" fontId="5" fillId="0" borderId="1" xfId="4" applyFont="1" applyFill="1" applyBorder="1"/>
    <xf numFmtId="0" fontId="3" fillId="0" borderId="3" xfId="4" applyBorder="1" applyAlignment="1">
      <alignment horizontal="center"/>
    </xf>
    <xf numFmtId="166" fontId="5" fillId="0" borderId="1" xfId="4" applyNumberFormat="1" applyFont="1" applyBorder="1" applyAlignment="1">
      <alignment horizontal="center"/>
    </xf>
    <xf numFmtId="3" fontId="3" fillId="0" borderId="0" xfId="4" applyNumberFormat="1" applyAlignment="1">
      <alignment horizontal="center"/>
    </xf>
    <xf numFmtId="3" fontId="3" fillId="0" borderId="0" xfId="4" applyNumberFormat="1"/>
    <xf numFmtId="0" fontId="3" fillId="0" borderId="0" xfId="4" applyBorder="1"/>
    <xf numFmtId="0" fontId="3" fillId="0" borderId="0" xfId="4" applyFill="1" applyBorder="1"/>
    <xf numFmtId="0" fontId="3" fillId="0" borderId="0" xfId="4" applyFill="1" applyBorder="1" applyAlignment="1">
      <alignment horizontal="center"/>
    </xf>
    <xf numFmtId="0" fontId="3" fillId="0" borderId="0" xfId="4" applyBorder="1" applyAlignment="1">
      <alignment horizontal="center"/>
    </xf>
    <xf numFmtId="3" fontId="5" fillId="0" borderId="1" xfId="4" applyNumberFormat="1" applyFont="1" applyBorder="1" applyAlignment="1">
      <alignment horizontal="right"/>
    </xf>
    <xf numFmtId="0" fontId="5" fillId="0" borderId="1" xfId="4" applyFont="1" applyFill="1" applyBorder="1" applyAlignment="1">
      <alignment horizontal="left"/>
    </xf>
    <xf numFmtId="0" fontId="20" fillId="0" borderId="0" xfId="3" quotePrefix="1" applyFont="1" applyFill="1"/>
    <xf numFmtId="0" fontId="21" fillId="0" borderId="0" xfId="4" applyFont="1" applyBorder="1" applyAlignment="1"/>
    <xf numFmtId="0" fontId="3" fillId="0" borderId="1" xfId="4" applyBorder="1"/>
    <xf numFmtId="14" fontId="3" fillId="5" borderId="1" xfId="4" applyNumberFormat="1" applyFill="1" applyBorder="1" applyAlignment="1" applyProtection="1">
      <alignment horizontal="center"/>
      <protection locked="0"/>
    </xf>
    <xf numFmtId="14" fontId="3" fillId="0" borderId="0" xfId="4" applyNumberFormat="1"/>
    <xf numFmtId="0" fontId="3" fillId="5" borderId="1" xfId="4" applyFill="1" applyBorder="1" applyAlignment="1">
      <alignment horizontal="center"/>
    </xf>
    <xf numFmtId="0" fontId="3" fillId="0" borderId="1" xfId="4" applyFill="1" applyBorder="1"/>
    <xf numFmtId="0" fontId="3" fillId="0" borderId="0" xfId="4" applyNumberFormat="1" applyBorder="1" applyAlignment="1">
      <alignment horizontal="center"/>
    </xf>
    <xf numFmtId="9" fontId="3" fillId="5" borderId="1" xfId="4" applyNumberFormat="1" applyFill="1" applyBorder="1" applyAlignment="1">
      <alignment horizontal="center"/>
    </xf>
    <xf numFmtId="0" fontId="17" fillId="0" borderId="0" xfId="4" applyFont="1"/>
    <xf numFmtId="10" fontId="3" fillId="5" borderId="1" xfId="4" applyNumberFormat="1" applyFill="1" applyBorder="1" applyAlignment="1">
      <alignment horizontal="center"/>
    </xf>
    <xf numFmtId="0" fontId="3" fillId="0" borderId="1" xfId="4" applyFont="1" applyFill="1" applyBorder="1"/>
    <xf numFmtId="14" fontId="3" fillId="5" borderId="1" xfId="4" applyNumberFormat="1" applyFill="1" applyBorder="1" applyAlignment="1">
      <alignment horizontal="center"/>
    </xf>
    <xf numFmtId="0" fontId="23" fillId="0" borderId="0" xfId="4" applyFont="1"/>
    <xf numFmtId="3" fontId="3" fillId="5" borderId="1" xfId="4" applyNumberFormat="1" applyFont="1" applyFill="1" applyBorder="1" applyAlignment="1">
      <alignment horizontal="center"/>
    </xf>
    <xf numFmtId="0" fontId="11" fillId="0" borderId="0" xfId="4" applyFont="1" applyAlignment="1">
      <alignment wrapText="1"/>
    </xf>
    <xf numFmtId="0" fontId="9" fillId="0" borderId="0" xfId="4" applyFont="1" applyFill="1" applyBorder="1" applyAlignment="1">
      <alignment horizontal="left" wrapText="1"/>
    </xf>
    <xf numFmtId="3" fontId="3" fillId="0" borderId="0" xfId="4" applyNumberFormat="1" applyFill="1" applyBorder="1" applyAlignment="1"/>
    <xf numFmtId="10" fontId="3" fillId="0" borderId="1" xfId="4" applyNumberFormat="1" applyFill="1" applyBorder="1" applyAlignment="1">
      <alignment horizontal="center"/>
    </xf>
    <xf numFmtId="3" fontId="9" fillId="0" borderId="1" xfId="4" applyNumberFormat="1" applyFont="1" applyBorder="1" applyAlignment="1">
      <alignment horizontal="right"/>
    </xf>
    <xf numFmtId="0" fontId="3" fillId="0" borderId="1" xfId="4" applyFont="1" applyBorder="1"/>
    <xf numFmtId="0" fontId="3" fillId="0" borderId="0" xfId="4" applyFont="1"/>
    <xf numFmtId="3" fontId="0" fillId="5" borderId="1" xfId="0" applyNumberFormat="1" applyFill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3" fillId="0" borderId="1" xfId="0" applyFont="1" applyBorder="1"/>
    <xf numFmtId="3" fontId="3" fillId="5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/>
    <xf numFmtId="3" fontId="0" fillId="0" borderId="1" xfId="0" applyNumberFormat="1" applyFill="1" applyBorder="1" applyAlignment="1">
      <alignment horizontal="right" vertical="center"/>
    </xf>
    <xf numFmtId="0" fontId="2" fillId="0" borderId="0" xfId="6" applyAlignment="1">
      <alignment horizontal="center"/>
    </xf>
    <xf numFmtId="0" fontId="2" fillId="0" borderId="0" xfId="6"/>
    <xf numFmtId="0" fontId="12" fillId="0" borderId="0" xfId="6" applyFont="1"/>
    <xf numFmtId="3" fontId="2" fillId="0" borderId="1" xfId="6" applyNumberFormat="1" applyBorder="1" applyAlignment="1">
      <alignment horizontal="right"/>
    </xf>
    <xf numFmtId="0" fontId="6" fillId="0" borderId="0" xfId="6" applyFont="1"/>
    <xf numFmtId="0" fontId="5" fillId="0" borderId="0" xfId="6" applyFont="1"/>
    <xf numFmtId="0" fontId="19" fillId="0" borderId="0" xfId="6" applyFont="1"/>
    <xf numFmtId="0" fontId="16" fillId="0" borderId="0" xfId="6" applyFont="1"/>
    <xf numFmtId="0" fontId="16" fillId="0" borderId="0" xfId="6" applyFont="1" applyAlignment="1">
      <alignment horizontal="center"/>
    </xf>
    <xf numFmtId="0" fontId="5" fillId="0" borderId="1" xfId="6" applyFont="1" applyBorder="1"/>
    <xf numFmtId="10" fontId="5" fillId="0" borderId="3" xfId="7" applyNumberFormat="1" applyFont="1" applyBorder="1" applyAlignment="1">
      <alignment horizontal="center"/>
    </xf>
    <xf numFmtId="0" fontId="5" fillId="0" borderId="3" xfId="6" applyFont="1" applyBorder="1" applyAlignment="1">
      <alignment horizontal="center"/>
    </xf>
    <xf numFmtId="166" fontId="5" fillId="0" borderId="1" xfId="6" applyNumberFormat="1" applyFont="1" applyBorder="1"/>
    <xf numFmtId="0" fontId="5" fillId="0" borderId="1" xfId="6" applyFont="1" applyFill="1" applyBorder="1"/>
    <xf numFmtId="0" fontId="2" fillId="0" borderId="3" xfId="6" applyBorder="1" applyAlignment="1">
      <alignment horizontal="center"/>
    </xf>
    <xf numFmtId="166" fontId="5" fillId="0" borderId="1" xfId="6" applyNumberFormat="1" applyFont="1" applyBorder="1" applyAlignment="1">
      <alignment horizontal="center"/>
    </xf>
    <xf numFmtId="3" fontId="2" fillId="0" borderId="0" xfId="6" applyNumberFormat="1" applyAlignment="1">
      <alignment horizontal="center"/>
    </xf>
    <xf numFmtId="3" fontId="2" fillId="0" borderId="0" xfId="6" applyNumberFormat="1"/>
    <xf numFmtId="0" fontId="5" fillId="4" borderId="1" xfId="0" applyFont="1" applyFill="1" applyBorder="1" applyAlignment="1">
      <alignment horizontal="center" vertical="center"/>
    </xf>
    <xf numFmtId="3" fontId="6" fillId="5" borderId="1" xfId="6" applyNumberFormat="1" applyFont="1" applyFill="1" applyBorder="1" applyAlignment="1">
      <alignment horizontal="right"/>
    </xf>
    <xf numFmtId="3" fontId="24" fillId="5" borderId="1" xfId="6" applyNumberFormat="1" applyFont="1" applyFill="1" applyBorder="1" applyAlignment="1">
      <alignment horizontal="right"/>
    </xf>
    <xf numFmtId="0" fontId="5" fillId="3" borderId="1" xfId="6" applyFont="1" applyFill="1" applyBorder="1" applyAlignment="1">
      <alignment horizontal="center"/>
    </xf>
    <xf numFmtId="3" fontId="5" fillId="5" borderId="1" xfId="6" applyNumberFormat="1" applyFont="1" applyFill="1" applyBorder="1" applyAlignment="1">
      <alignment horizontal="right"/>
    </xf>
    <xf numFmtId="3" fontId="5" fillId="0" borderId="1" xfId="6" applyNumberFormat="1" applyFont="1" applyBorder="1" applyAlignment="1">
      <alignment horizontal="right"/>
    </xf>
    <xf numFmtId="0" fontId="5" fillId="2" borderId="1" xfId="6" applyFont="1" applyFill="1" applyBorder="1"/>
    <xf numFmtId="0" fontId="6" fillId="2" borderId="1" xfId="6" applyFont="1" applyFill="1" applyBorder="1"/>
    <xf numFmtId="3" fontId="24" fillId="0" borderId="1" xfId="6" applyNumberFormat="1" applyFont="1" applyBorder="1" applyAlignment="1">
      <alignment horizontal="right"/>
    </xf>
    <xf numFmtId="0" fontId="5" fillId="0" borderId="1" xfId="6" applyFont="1" applyFill="1" applyBorder="1" applyAlignment="1">
      <alignment horizontal="left"/>
    </xf>
    <xf numFmtId="0" fontId="7" fillId="0" borderId="0" xfId="6" applyFont="1"/>
    <xf numFmtId="3" fontId="9" fillId="0" borderId="1" xfId="6" applyNumberFormat="1" applyFont="1" applyBorder="1" applyAlignment="1">
      <alignment horizontal="right"/>
    </xf>
    <xf numFmtId="0" fontId="5" fillId="4" borderId="1" xfId="6" applyFont="1" applyFill="1" applyBorder="1" applyAlignment="1">
      <alignment horizontal="center"/>
    </xf>
    <xf numFmtId="3" fontId="8" fillId="0" borderId="1" xfId="6" applyNumberFormat="1" applyFont="1" applyBorder="1" applyAlignment="1">
      <alignment horizontal="right"/>
    </xf>
    <xf numFmtId="0" fontId="6" fillId="0" borderId="1" xfId="6" applyFont="1" applyBorder="1"/>
    <xf numFmtId="3" fontId="6" fillId="0" borderId="1" xfId="6" applyNumberFormat="1" applyFont="1" applyFill="1" applyBorder="1" applyAlignment="1">
      <alignment horizontal="right"/>
    </xf>
    <xf numFmtId="3" fontId="5" fillId="0" borderId="1" xfId="6" applyNumberFormat="1" applyFont="1" applyFill="1" applyBorder="1" applyAlignment="1">
      <alignment horizontal="right"/>
    </xf>
    <xf numFmtId="3" fontId="2" fillId="0" borderId="1" xfId="6" applyNumberFormat="1" applyFont="1" applyBorder="1" applyAlignment="1">
      <alignment horizontal="right"/>
    </xf>
    <xf numFmtId="3" fontId="2" fillId="0" borderId="1" xfId="6" applyNumberFormat="1" applyFont="1" applyFill="1" applyBorder="1" applyAlignment="1">
      <alignment horizontal="right"/>
    </xf>
    <xf numFmtId="0" fontId="5" fillId="4" borderId="1" xfId="4" applyFont="1" applyFill="1" applyBorder="1" applyAlignment="1">
      <alignment horizontal="center"/>
    </xf>
    <xf numFmtId="3" fontId="3" fillId="0" borderId="1" xfId="4" applyNumberFormat="1" applyFont="1" applyFill="1" applyBorder="1" applyAlignment="1">
      <alignment horizontal="right"/>
    </xf>
    <xf numFmtId="0" fontId="3" fillId="0" borderId="0" xfId="4" applyBorder="1" applyAlignment="1"/>
    <xf numFmtId="0" fontId="2" fillId="0" borderId="0" xfId="6" applyBorder="1" applyAlignment="1"/>
    <xf numFmtId="0" fontId="1" fillId="0" borderId="0" xfId="4" applyFont="1" applyBorder="1" applyAlignment="1"/>
    <xf numFmtId="0" fontId="1" fillId="0" borderId="0" xfId="6" applyFont="1" applyBorder="1" applyAlignment="1"/>
    <xf numFmtId="0" fontId="9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3" fontId="8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4" applyFont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2" fillId="0" borderId="0" xfId="6" applyBorder="1" applyAlignment="1">
      <alignment horizontal="center"/>
    </xf>
  </cellXfs>
  <cellStyles count="8">
    <cellStyle name="Comma" xfId="1" builtinId="3"/>
    <cellStyle name="Hyperlink 2" xfId="3"/>
    <cellStyle name="Normal" xfId="0" builtinId="0"/>
    <cellStyle name="Normal 2" xfId="4"/>
    <cellStyle name="Normal 3" xfId="6"/>
    <cellStyle name="Percent" xfId="2" builtinId="5"/>
    <cellStyle name="Percent 2" xfId="5"/>
    <cellStyle name="Percent 3" xfId="7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Privataus</a:t>
            </a:r>
            <a:r>
              <a:rPr lang="en-US" baseline="0"/>
              <a:t> Subjekto Metinio atlyginimo detalizacija pagal atlygin</a:t>
            </a:r>
            <a:r>
              <a:rPr lang="lt-LT" baseline="0"/>
              <a:t>i</a:t>
            </a:r>
            <a:r>
              <a:rPr lang="en-US" baseline="0"/>
              <a:t>mo dalis </a:t>
            </a:r>
            <a:r>
              <a:rPr lang="lt-LT" baseline="0"/>
              <a:t>(</a:t>
            </a:r>
            <a:r>
              <a:rPr lang="en-US" baseline="0"/>
              <a:t>indeksuota be PVM</a:t>
            </a:r>
            <a:r>
              <a:rPr lang="lt-LT" baseline="0"/>
              <a:t>), EUR</a:t>
            </a:r>
            <a:endParaRPr lang="en-US"/>
          </a:p>
        </c:rich>
      </c:tx>
      <c:layout>
        <c:manualLayout>
          <c:xMode val="edge"/>
          <c:yMode val="edge"/>
          <c:x val="0.18325993972975602"/>
          <c:y val="2.4169184290030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Rezultatai!$B$96</c:f>
              <c:strCache>
                <c:ptCount val="1"/>
                <c:pt idx="0">
                  <c:v>M1 ir M2 - nuosavo ir skolinto kapitalo srautai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Rezultatai!$C$96:$AA$96</c15:sqref>
                  </c15:fullRef>
                </c:ext>
              </c:extLst>
              <c:f>Rezultatai!$C$96:$Q$96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F-4F46-8952-FF8C5A1A2928}"/>
            </c:ext>
          </c:extLst>
        </c:ser>
        <c:ser>
          <c:idx val="1"/>
          <c:order val="1"/>
          <c:tx>
            <c:strRef>
              <c:f>Rezultatai!$B$97</c:f>
              <c:strCache>
                <c:ptCount val="1"/>
                <c:pt idx="0">
                  <c:v>M3 - Finansinės ir investicinės veiklos pajamos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Rezultatai!$C$97:$AA$97</c15:sqref>
                  </c15:fullRef>
                </c:ext>
              </c:extLst>
              <c:f>Rezultatai!$C$97:$Q$97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7F-4F46-8952-FF8C5A1A2928}"/>
            </c:ext>
          </c:extLst>
        </c:ser>
        <c:ser>
          <c:idx val="2"/>
          <c:order val="2"/>
          <c:tx>
            <c:strRef>
              <c:f>Rezultatai!$B$100</c:f>
              <c:strCache>
                <c:ptCount val="1"/>
                <c:pt idx="0">
                  <c:v>M4 - Paslaugų teikimo ir priežiūros pajamos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Rezultatai!$C$100:$AA$100</c15:sqref>
                  </c15:fullRef>
                </c:ext>
              </c:extLst>
              <c:f>Rezultatai!$C$100:$Q$100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7F-4F46-8952-FF8C5A1A2928}"/>
            </c:ext>
          </c:extLst>
        </c:ser>
        <c:ser>
          <c:idx val="3"/>
          <c:order val="3"/>
          <c:tx>
            <c:strRef>
              <c:f>Rezultatai!$B$103</c:f>
              <c:strCache>
                <c:ptCount val="1"/>
                <c:pt idx="0">
                  <c:v>M5 - Administravimo ir valdymo pajamos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Rezultatai!$C$103:$AA$103</c15:sqref>
                  </c15:fullRef>
                </c:ext>
              </c:extLst>
              <c:f>Rezultatai!$C$103:$Q$103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7F-4F46-8952-FF8C5A1A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58152"/>
        <c:axId val="168658544"/>
      </c:barChart>
      <c:catAx>
        <c:axId val="16865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8544"/>
        <c:crosses val="autoZero"/>
        <c:auto val="1"/>
        <c:lblAlgn val="ctr"/>
        <c:lblOffset val="100"/>
        <c:noMultiLvlLbl val="0"/>
      </c:catAx>
      <c:valAx>
        <c:axId val="1686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Privataus</a:t>
            </a:r>
            <a:r>
              <a:rPr lang="en-US" baseline="0"/>
              <a:t> subjekto Metinio atlyginimo detalizacija  pagal atlyginimo dalis </a:t>
            </a:r>
            <a:r>
              <a:rPr lang="lt-LT" baseline="0"/>
              <a:t>(</a:t>
            </a:r>
            <a:r>
              <a:rPr lang="en-US" baseline="0"/>
              <a:t>indeksuota su PVM</a:t>
            </a:r>
            <a:r>
              <a:rPr lang="lt-LT" baseline="0"/>
              <a:t>), EUR</a:t>
            </a:r>
            <a:endParaRPr lang="en-US"/>
          </a:p>
        </c:rich>
      </c:tx>
      <c:layout>
        <c:manualLayout>
          <c:xMode val="edge"/>
          <c:yMode val="edge"/>
          <c:x val="0.18325993972975602"/>
          <c:y val="2.41691842900302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Rezultatai!$B$195</c:f>
              <c:strCache>
                <c:ptCount val="1"/>
                <c:pt idx="0">
                  <c:v>M1 ir M2 - nuosavo ir skolinto kapitalo srautai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Rezultatai!$C$195:$AA$195</c15:sqref>
                  </c15:fullRef>
                </c:ext>
              </c:extLst>
              <c:f>Rezultatai!$C$195:$Q$195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2-438B-A46A-B4C1C26ED2A9}"/>
            </c:ext>
          </c:extLst>
        </c:ser>
        <c:ser>
          <c:idx val="1"/>
          <c:order val="1"/>
          <c:tx>
            <c:strRef>
              <c:f>Rezultatai!$B$196</c:f>
              <c:strCache>
                <c:ptCount val="1"/>
                <c:pt idx="0">
                  <c:v>M3 - Finansinės ir investicinės veiklos pajamos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Rezultatai!$C$196:$AA$196</c15:sqref>
                  </c15:fullRef>
                </c:ext>
              </c:extLst>
              <c:f>Rezultatai!$C$196:$Q$196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2-438B-A46A-B4C1C26ED2A9}"/>
            </c:ext>
          </c:extLst>
        </c:ser>
        <c:ser>
          <c:idx val="2"/>
          <c:order val="2"/>
          <c:tx>
            <c:strRef>
              <c:f>Rezultatai!$B$199</c:f>
              <c:strCache>
                <c:ptCount val="1"/>
                <c:pt idx="0">
                  <c:v>M4 - Paslaugų teikimo ir priežiūros pajamos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Rezultatai!$C$199:$AA$199</c15:sqref>
                  </c15:fullRef>
                </c:ext>
              </c:extLst>
              <c:f>Rezultatai!$C$199:$Q$199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2-438B-A46A-B4C1C26ED2A9}"/>
            </c:ext>
          </c:extLst>
        </c:ser>
        <c:ser>
          <c:idx val="3"/>
          <c:order val="3"/>
          <c:tx>
            <c:strRef>
              <c:f>Rezultatai!$B$202</c:f>
              <c:strCache>
                <c:ptCount val="1"/>
                <c:pt idx="0">
                  <c:v>M5 - Administravimo ir valdymo pajamos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Rezultatai!$C$95:$AA$95</c15:sqref>
                  </c15:fullRef>
                </c:ext>
              </c:extLst>
              <c:f>Rezultatai!$C$95:$Q$95</c:f>
              <c:numCache>
                <c:formatCode>General</c:formatCode>
                <c:ptCount val="15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Rezultatai!$C$202:$AA$202</c15:sqref>
                  </c15:fullRef>
                </c:ext>
              </c:extLst>
              <c:f>Rezultatai!$C$202:$Q$202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2-438B-A46A-B4C1C26ED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659328"/>
        <c:axId val="168655800"/>
      </c:barChart>
      <c:catAx>
        <c:axId val="16865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5800"/>
        <c:crosses val="autoZero"/>
        <c:auto val="1"/>
        <c:lblAlgn val="ctr"/>
        <c:lblOffset val="100"/>
        <c:noMultiLvlLbl val="0"/>
      </c:catAx>
      <c:valAx>
        <c:axId val="16865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65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Privataus </a:t>
            </a:r>
            <a:r>
              <a:rPr lang="en-US"/>
              <a:t>s</a:t>
            </a:r>
            <a:r>
              <a:rPr lang="lt-LT"/>
              <a:t>ubjekto </a:t>
            </a:r>
            <a:r>
              <a:rPr lang="en-US"/>
              <a:t>M</a:t>
            </a:r>
            <a:r>
              <a:rPr lang="lt-LT"/>
              <a:t>etinio atlyginimo detalizacija</a:t>
            </a:r>
            <a:r>
              <a:rPr lang="en-US"/>
              <a:t> pagal</a:t>
            </a:r>
            <a:r>
              <a:rPr lang="en-US" baseline="0"/>
              <a:t> Objekto dalis</a:t>
            </a:r>
            <a:r>
              <a:rPr lang="lt-LT"/>
              <a:t> (indeksuota be PVM),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Rezultatai!$B$422</c:f>
              <c:strCache>
                <c:ptCount val="1"/>
                <c:pt idx="0">
                  <c:v>Objekto dalis Nr.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Rezultatai!$C$422:$AA$422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Rezultatai!$C$421:$AA$421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675-403A-ADF4-C203C3B6BC67}"/>
            </c:ext>
          </c:extLst>
        </c:ser>
        <c:ser>
          <c:idx val="1"/>
          <c:order val="1"/>
          <c:tx>
            <c:strRef>
              <c:f>Rezultatai!$B$423</c:f>
              <c:strCache>
                <c:ptCount val="1"/>
                <c:pt idx="0">
                  <c:v>Objekto dalis Nr.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Rezultatai!$C$423:$AA$423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Rezultatai!$C$421:$AA$421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675-403A-ADF4-C203C3B6BC67}"/>
            </c:ext>
          </c:extLst>
        </c:ser>
        <c:ser>
          <c:idx val="2"/>
          <c:order val="2"/>
          <c:tx>
            <c:strRef>
              <c:f>Rezultatai!$B$424</c:f>
              <c:strCache>
                <c:ptCount val="1"/>
                <c:pt idx="0">
                  <c:v>Objekto dalis Nr.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Rezultatai!$C$424:$AA$424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Rezultatai!$C$421:$AA$421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675-403A-ADF4-C203C3B6BC67}"/>
            </c:ext>
          </c:extLst>
        </c:ser>
        <c:ser>
          <c:idx val="3"/>
          <c:order val="3"/>
          <c:tx>
            <c:strRef>
              <c:f>Rezultatai!$B$425</c:f>
              <c:strCache>
                <c:ptCount val="1"/>
                <c:pt idx="0">
                  <c:v>Objekto dalis Nr.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Rezultatai!$C$425:$AA$425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Rezultatai!$C$421:$AA$421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675-403A-ADF4-C203C3B6BC67}"/>
            </c:ext>
          </c:extLst>
        </c:ser>
        <c:ser>
          <c:idx val="4"/>
          <c:order val="4"/>
          <c:tx>
            <c:strRef>
              <c:f>Rezultatai!$B$426</c:f>
              <c:strCache>
                <c:ptCount val="1"/>
                <c:pt idx="0">
                  <c:v>Objekto dalis Nr.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Rezultatai!$C$426:$AA$426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Rezultatai!$C$421:$AA$421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8675-403A-ADF4-C203C3B6B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914495"/>
        <c:axId val="940469855"/>
      </c:barChart>
      <c:catAx>
        <c:axId val="11129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0469855"/>
        <c:crosses val="autoZero"/>
        <c:auto val="1"/>
        <c:lblAlgn val="ctr"/>
        <c:lblOffset val="100"/>
        <c:noMultiLvlLbl val="0"/>
      </c:catAx>
      <c:valAx>
        <c:axId val="94046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291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Privataus </a:t>
            </a:r>
            <a:r>
              <a:rPr lang="en-US"/>
              <a:t>s</a:t>
            </a:r>
            <a:r>
              <a:rPr lang="lt-LT"/>
              <a:t>ubjekto </a:t>
            </a:r>
            <a:r>
              <a:rPr lang="en-US"/>
              <a:t>M</a:t>
            </a:r>
            <a:r>
              <a:rPr lang="lt-LT"/>
              <a:t>etinio atlyginimo detalizacija </a:t>
            </a:r>
            <a:r>
              <a:rPr lang="en-US"/>
              <a:t>pagal  Objekto dalis </a:t>
            </a:r>
            <a:r>
              <a:rPr lang="lt-LT"/>
              <a:t>(indeksuota su PVM),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Rezultatai!$B$450</c:f>
              <c:strCache>
                <c:ptCount val="1"/>
                <c:pt idx="0">
                  <c:v>Objekto dalis Nr.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Rezultatai!$C$450:$AA$450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Rezultatai!$C$449:$AA$449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69-41E9-9146-E4F379B4CEDA}"/>
            </c:ext>
          </c:extLst>
        </c:ser>
        <c:ser>
          <c:idx val="1"/>
          <c:order val="1"/>
          <c:tx>
            <c:strRef>
              <c:f>Rezultatai!$B$451</c:f>
              <c:strCache>
                <c:ptCount val="1"/>
                <c:pt idx="0">
                  <c:v>Objekto dalis Nr.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Rezultatai!$C$451:$AA$451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Rezultatai!$C$449:$AA$449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69-41E9-9146-E4F379B4CEDA}"/>
            </c:ext>
          </c:extLst>
        </c:ser>
        <c:ser>
          <c:idx val="2"/>
          <c:order val="2"/>
          <c:tx>
            <c:strRef>
              <c:f>Rezultatai!$B$452</c:f>
              <c:strCache>
                <c:ptCount val="1"/>
                <c:pt idx="0">
                  <c:v>Objekto dalis Nr.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Rezultatai!$C$452:$AA$452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Rezultatai!$C$449:$AA$449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669-41E9-9146-E4F379B4CEDA}"/>
            </c:ext>
          </c:extLst>
        </c:ser>
        <c:ser>
          <c:idx val="3"/>
          <c:order val="3"/>
          <c:tx>
            <c:strRef>
              <c:f>Rezultatai!$B$453</c:f>
              <c:strCache>
                <c:ptCount val="1"/>
                <c:pt idx="0">
                  <c:v>Objekto dalis Nr.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Rezultatai!$C$453:$AA$453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Rezultatai!$C$449:$AA$449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669-41E9-9146-E4F379B4CEDA}"/>
            </c:ext>
          </c:extLst>
        </c:ser>
        <c:ser>
          <c:idx val="4"/>
          <c:order val="4"/>
          <c:tx>
            <c:strRef>
              <c:f>Rezultatai!$B$454</c:f>
              <c:strCache>
                <c:ptCount val="1"/>
                <c:pt idx="0">
                  <c:v>Objekto dalis Nr.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Rezultatai!$C$454:$AA$454</c:f>
              <c:numCache>
                <c:formatCode>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Rezultatai!$C$449:$AA$449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2023</c:v>
                      </c:pt>
                      <c:pt idx="1">
                        <c:v>2024</c:v>
                      </c:pt>
                      <c:pt idx="2">
                        <c:v>2025</c:v>
                      </c:pt>
                      <c:pt idx="3">
                        <c:v>2026</c:v>
                      </c:pt>
                      <c:pt idx="4">
                        <c:v>2027</c:v>
                      </c:pt>
                      <c:pt idx="5">
                        <c:v>2028</c:v>
                      </c:pt>
                      <c:pt idx="6">
                        <c:v>2029</c:v>
                      </c:pt>
                      <c:pt idx="7">
                        <c:v>2030</c:v>
                      </c:pt>
                      <c:pt idx="8">
                        <c:v>2031</c:v>
                      </c:pt>
                      <c:pt idx="9">
                        <c:v>2032</c:v>
                      </c:pt>
                      <c:pt idx="10">
                        <c:v>2033</c:v>
                      </c:pt>
                      <c:pt idx="11">
                        <c:v>2034</c:v>
                      </c:pt>
                      <c:pt idx="12">
                        <c:v>2035</c:v>
                      </c:pt>
                      <c:pt idx="13">
                        <c:v>2036</c:v>
                      </c:pt>
                      <c:pt idx="14">
                        <c:v>2037</c:v>
                      </c:pt>
                      <c:pt idx="15">
                        <c:v>2038</c:v>
                      </c:pt>
                      <c:pt idx="16">
                        <c:v>2039</c:v>
                      </c:pt>
                      <c:pt idx="17">
                        <c:v>2040</c:v>
                      </c:pt>
                      <c:pt idx="18">
                        <c:v>2041</c:v>
                      </c:pt>
                      <c:pt idx="19">
                        <c:v>2042</c:v>
                      </c:pt>
                      <c:pt idx="20">
                        <c:v>2043</c:v>
                      </c:pt>
                      <c:pt idx="21">
                        <c:v>2044</c:v>
                      </c:pt>
                      <c:pt idx="22">
                        <c:v>2045</c:v>
                      </c:pt>
                      <c:pt idx="23">
                        <c:v>2046</c:v>
                      </c:pt>
                      <c:pt idx="24">
                        <c:v>2047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669-41E9-9146-E4F379B4C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478527"/>
        <c:axId val="1112487679"/>
      </c:barChart>
      <c:catAx>
        <c:axId val="11124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2487679"/>
        <c:crosses val="autoZero"/>
        <c:auto val="1"/>
        <c:lblAlgn val="ctr"/>
        <c:lblOffset val="100"/>
        <c:noMultiLvlLbl val="0"/>
      </c:catAx>
      <c:valAx>
        <c:axId val="111248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247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779318</xdr:colOff>
      <xdr:row>72</xdr:row>
      <xdr:rowOff>103907</xdr:rowOff>
    </xdr:from>
    <xdr:to>
      <xdr:col>15</xdr:col>
      <xdr:colOff>822613</xdr:colOff>
      <xdr:row>90</xdr:row>
      <xdr:rowOff>129885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133351</xdr:colOff>
      <xdr:row>173</xdr:row>
      <xdr:rowOff>69273</xdr:rowOff>
    </xdr:from>
    <xdr:to>
      <xdr:col>16</xdr:col>
      <xdr:colOff>77932</xdr:colOff>
      <xdr:row>190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774985</xdr:colOff>
      <xdr:row>397</xdr:row>
      <xdr:rowOff>155863</xdr:rowOff>
    </xdr:from>
    <xdr:to>
      <xdr:col>16</xdr:col>
      <xdr:colOff>380999</xdr:colOff>
      <xdr:row>417</xdr:row>
      <xdr:rowOff>155863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783646</xdr:colOff>
      <xdr:row>428</xdr:row>
      <xdr:rowOff>70136</xdr:rowOff>
    </xdr:from>
    <xdr:to>
      <xdr:col>16</xdr:col>
      <xdr:colOff>389659</xdr:colOff>
      <xdr:row>446</xdr:row>
      <xdr:rowOff>51954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80" zoomScaleNormal="80" workbookViewId="0">
      <selection sqref="A1:XFD1"/>
    </sheetView>
  </sheetViews>
  <sheetFormatPr defaultColWidth="9.06640625" defaultRowHeight="14.25" x14ac:dyDescent="0.45"/>
  <cols>
    <col min="1" max="3" width="1.53125" style="54" customWidth="1"/>
    <col min="4" max="4" width="59.53125" style="54" customWidth="1"/>
    <col min="5" max="5" width="10.796875" style="53" customWidth="1"/>
    <col min="6" max="8" width="10.796875" style="54" customWidth="1"/>
    <col min="9" max="16384" width="9.06640625" style="54"/>
  </cols>
  <sheetData>
    <row r="1" spans="1:6" ht="18" x14ac:dyDescent="0.55000000000000004">
      <c r="A1" s="13" t="s">
        <v>124</v>
      </c>
    </row>
    <row r="2" spans="1:6" ht="15.75" x14ac:dyDescent="0.5">
      <c r="A2" s="4" t="s">
        <v>123</v>
      </c>
      <c r="E2" s="12" t="s">
        <v>9</v>
      </c>
      <c r="F2"/>
    </row>
    <row r="3" spans="1:6" x14ac:dyDescent="0.45">
      <c r="E3" s="9"/>
      <c r="F3" s="11" t="s">
        <v>7</v>
      </c>
    </row>
    <row r="4" spans="1:6" x14ac:dyDescent="0.45">
      <c r="A4" s="52"/>
      <c r="E4" s="1"/>
      <c r="F4" s="11" t="s">
        <v>8</v>
      </c>
    </row>
    <row r="5" spans="1:6" ht="18" x14ac:dyDescent="0.45">
      <c r="D5" s="152" t="s">
        <v>75</v>
      </c>
      <c r="E5" s="152"/>
    </row>
    <row r="6" spans="1:6" ht="15.75" x14ac:dyDescent="0.5">
      <c r="A6" s="75"/>
    </row>
    <row r="7" spans="1:6" x14ac:dyDescent="0.45">
      <c r="C7" s="76" t="s">
        <v>76</v>
      </c>
      <c r="E7" s="76"/>
    </row>
    <row r="8" spans="1:6" x14ac:dyDescent="0.45">
      <c r="D8" s="77" t="s">
        <v>77</v>
      </c>
      <c r="E8" s="78">
        <v>44927</v>
      </c>
      <c r="F8" s="79"/>
    </row>
    <row r="9" spans="1:6" x14ac:dyDescent="0.45">
      <c r="D9" s="77" t="s">
        <v>78</v>
      </c>
      <c r="E9" s="80">
        <v>15</v>
      </c>
    </row>
    <row r="10" spans="1:6" x14ac:dyDescent="0.45">
      <c r="D10" s="70"/>
      <c r="E10" s="82"/>
    </row>
    <row r="11" spans="1:6" x14ac:dyDescent="0.45">
      <c r="C11" s="76" t="s">
        <v>79</v>
      </c>
      <c r="E11" s="76"/>
    </row>
    <row r="12" spans="1:6" x14ac:dyDescent="0.45">
      <c r="D12" s="77" t="s">
        <v>80</v>
      </c>
      <c r="E12" s="83">
        <v>0.15</v>
      </c>
      <c r="F12" s="84" t="s">
        <v>81</v>
      </c>
    </row>
    <row r="13" spans="1:6" x14ac:dyDescent="0.45">
      <c r="D13" s="77" t="s">
        <v>82</v>
      </c>
      <c r="E13" s="83">
        <v>0.21</v>
      </c>
      <c r="F13" s="84" t="s">
        <v>83</v>
      </c>
    </row>
    <row r="14" spans="1:6" x14ac:dyDescent="0.45">
      <c r="D14" s="81" t="s">
        <v>84</v>
      </c>
      <c r="E14" s="83">
        <v>0.09</v>
      </c>
      <c r="F14" s="84"/>
    </row>
    <row r="16" spans="1:6" x14ac:dyDescent="0.45">
      <c r="C16" s="76" t="s">
        <v>85</v>
      </c>
      <c r="E16" s="76"/>
    </row>
    <row r="17" spans="3:8" x14ac:dyDescent="0.45">
      <c r="D17" s="86" t="s">
        <v>86</v>
      </c>
      <c r="E17" s="85">
        <v>0.03</v>
      </c>
    </row>
    <row r="18" spans="3:8" x14ac:dyDescent="0.45">
      <c r="D18" s="86" t="s">
        <v>87</v>
      </c>
      <c r="E18" s="87"/>
    </row>
    <row r="20" spans="3:8" x14ac:dyDescent="0.45">
      <c r="C20" s="88" t="s">
        <v>88</v>
      </c>
      <c r="G20" s="70"/>
      <c r="H20" s="71"/>
    </row>
    <row r="21" spans="3:8" x14ac:dyDescent="0.45">
      <c r="D21" s="81" t="s">
        <v>73</v>
      </c>
      <c r="E21" s="89">
        <v>10000000</v>
      </c>
      <c r="F21" s="90"/>
      <c r="G21" s="91"/>
      <c r="H21" s="92"/>
    </row>
    <row r="22" spans="3:8" x14ac:dyDescent="0.45">
      <c r="D22" s="81" t="s">
        <v>89</v>
      </c>
      <c r="E22" s="85">
        <v>0.04</v>
      </c>
    </row>
    <row r="23" spans="3:8" x14ac:dyDescent="0.45">
      <c r="D23" s="81" t="s">
        <v>90</v>
      </c>
      <c r="E23" s="93">
        <f>(1+E22)*(1+E17)-1</f>
        <v>7.1200000000000152E-2</v>
      </c>
    </row>
  </sheetData>
  <mergeCells count="1">
    <mergeCell ref="D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showGridLines="0" topLeftCell="H15" zoomScale="72" zoomScaleNormal="72" workbookViewId="0">
      <selection activeCell="M80" sqref="M80"/>
    </sheetView>
  </sheetViews>
  <sheetFormatPr defaultRowHeight="14.25" x14ac:dyDescent="0.45"/>
  <cols>
    <col min="1" max="3" width="2" customWidth="1"/>
    <col min="4" max="4" width="35.06640625" customWidth="1"/>
    <col min="5" max="5" width="14.73046875" customWidth="1"/>
    <col min="6" max="21" width="12.19921875" customWidth="1"/>
    <col min="22" max="31" width="3.19921875" customWidth="1"/>
  </cols>
  <sheetData>
    <row r="1" spans="1:11" ht="23.25" x14ac:dyDescent="0.7">
      <c r="D1" s="19" t="s">
        <v>94</v>
      </c>
    </row>
    <row r="4" spans="1:11" x14ac:dyDescent="0.45">
      <c r="A4" s="15" t="s">
        <v>18</v>
      </c>
      <c r="D4" s="16"/>
    </row>
    <row r="5" spans="1:11" x14ac:dyDescent="0.45">
      <c r="D5" s="16"/>
    </row>
    <row r="6" spans="1:11" x14ac:dyDescent="0.45">
      <c r="D6" s="24" t="s">
        <v>20</v>
      </c>
      <c r="E6" s="5" t="s">
        <v>21</v>
      </c>
    </row>
    <row r="7" spans="1:11" x14ac:dyDescent="0.45">
      <c r="D7" s="17" t="s">
        <v>2</v>
      </c>
      <c r="E7" s="23">
        <v>0</v>
      </c>
    </row>
    <row r="8" spans="1:11" x14ac:dyDescent="0.45">
      <c r="D8" s="17" t="s">
        <v>3</v>
      </c>
      <c r="E8" s="23">
        <v>0</v>
      </c>
    </row>
    <row r="9" spans="1:11" x14ac:dyDescent="0.45">
      <c r="D9" s="17" t="s">
        <v>4</v>
      </c>
      <c r="E9" s="23">
        <v>0</v>
      </c>
    </row>
    <row r="10" spans="1:11" x14ac:dyDescent="0.45">
      <c r="D10" s="17" t="s">
        <v>5</v>
      </c>
      <c r="E10" s="23">
        <v>0</v>
      </c>
    </row>
    <row r="11" spans="1:11" x14ac:dyDescent="0.45">
      <c r="D11" s="17" t="s">
        <v>6</v>
      </c>
      <c r="E11" s="23">
        <v>0</v>
      </c>
    </row>
    <row r="12" spans="1:11" x14ac:dyDescent="0.45">
      <c r="D12" s="21" t="s">
        <v>17</v>
      </c>
      <c r="E12" s="8">
        <f>SUM(E7:E11)</f>
        <v>0</v>
      </c>
    </row>
    <row r="13" spans="1:11" x14ac:dyDescent="0.45">
      <c r="D13" s="16"/>
    </row>
    <row r="14" spans="1:11" x14ac:dyDescent="0.45">
      <c r="D14" s="16"/>
    </row>
    <row r="15" spans="1:11" ht="28.5" x14ac:dyDescent="0.45">
      <c r="D15" s="22" t="s">
        <v>22</v>
      </c>
      <c r="E15" s="20">
        <f>YEAR('Bazinės prielaidos'!E8)</f>
        <v>2023</v>
      </c>
      <c r="F15" s="20">
        <f>E15+1</f>
        <v>2024</v>
      </c>
      <c r="G15" s="20">
        <f t="shared" ref="G15" si="0">F15+1</f>
        <v>2025</v>
      </c>
      <c r="H15" s="20" t="s">
        <v>0</v>
      </c>
      <c r="I15" s="22" t="s">
        <v>23</v>
      </c>
    </row>
    <row r="16" spans="1:11" x14ac:dyDescent="0.45">
      <c r="D16" s="17" t="s">
        <v>28</v>
      </c>
      <c r="E16" s="23">
        <v>0</v>
      </c>
      <c r="F16" s="23">
        <v>0</v>
      </c>
      <c r="G16" s="23">
        <v>0</v>
      </c>
      <c r="H16" s="10">
        <f t="shared" ref="H16:H21" si="1">SUM(E16:G16)</f>
        <v>0</v>
      </c>
      <c r="I16" s="10">
        <f t="shared" ref="I16:I21" si="2">IFERROR(H16/E7,0)</f>
        <v>0</v>
      </c>
      <c r="J16" s="18"/>
      <c r="K16" s="18"/>
    </row>
    <row r="17" spans="1:9" x14ac:dyDescent="0.45">
      <c r="D17" s="17" t="s">
        <v>29</v>
      </c>
      <c r="E17" s="23">
        <v>0</v>
      </c>
      <c r="F17" s="23">
        <v>0</v>
      </c>
      <c r="G17" s="23">
        <v>0</v>
      </c>
      <c r="H17" s="10">
        <f t="shared" si="1"/>
        <v>0</v>
      </c>
      <c r="I17" s="10">
        <f t="shared" si="2"/>
        <v>0</v>
      </c>
    </row>
    <row r="18" spans="1:9" x14ac:dyDescent="0.45">
      <c r="D18" s="17" t="s">
        <v>30</v>
      </c>
      <c r="E18" s="23">
        <v>0</v>
      </c>
      <c r="F18" s="23">
        <v>0</v>
      </c>
      <c r="G18" s="23">
        <v>0</v>
      </c>
      <c r="H18" s="10">
        <f t="shared" si="1"/>
        <v>0</v>
      </c>
      <c r="I18" s="10">
        <f t="shared" si="2"/>
        <v>0</v>
      </c>
    </row>
    <row r="19" spans="1:9" x14ac:dyDescent="0.45">
      <c r="D19" s="17" t="s">
        <v>31</v>
      </c>
      <c r="E19" s="23">
        <v>0</v>
      </c>
      <c r="F19" s="23">
        <v>0</v>
      </c>
      <c r="G19" s="23">
        <v>0</v>
      </c>
      <c r="H19" s="10">
        <f t="shared" si="1"/>
        <v>0</v>
      </c>
      <c r="I19" s="10">
        <f t="shared" si="2"/>
        <v>0</v>
      </c>
    </row>
    <row r="20" spans="1:9" x14ac:dyDescent="0.45">
      <c r="D20" s="17" t="s">
        <v>32</v>
      </c>
      <c r="E20" s="23">
        <v>0</v>
      </c>
      <c r="F20" s="23">
        <v>0</v>
      </c>
      <c r="G20" s="23">
        <v>0</v>
      </c>
      <c r="H20" s="10">
        <f t="shared" si="1"/>
        <v>0</v>
      </c>
      <c r="I20" s="10">
        <f t="shared" si="2"/>
        <v>0</v>
      </c>
    </row>
    <row r="21" spans="1:9" x14ac:dyDescent="0.45">
      <c r="D21" s="21" t="s">
        <v>17</v>
      </c>
      <c r="E21" s="8">
        <f>SUM(E16:E20)</f>
        <v>0</v>
      </c>
      <c r="F21" s="8">
        <f t="shared" ref="F21:G21" si="3">SUM(F16:F20)</f>
        <v>0</v>
      </c>
      <c r="G21" s="8">
        <f t="shared" si="3"/>
        <v>0</v>
      </c>
      <c r="H21" s="8">
        <f t="shared" si="1"/>
        <v>0</v>
      </c>
      <c r="I21" s="8">
        <f t="shared" si="2"/>
        <v>0</v>
      </c>
    </row>
    <row r="24" spans="1:9" x14ac:dyDescent="0.45">
      <c r="A24" s="7" t="s">
        <v>95</v>
      </c>
      <c r="B24" s="16"/>
    </row>
    <row r="26" spans="1:9" ht="28.5" x14ac:dyDescent="0.45">
      <c r="D26" s="22" t="s">
        <v>22</v>
      </c>
      <c r="E26" s="25" t="s">
        <v>24</v>
      </c>
      <c r="F26" s="22" t="s">
        <v>23</v>
      </c>
    </row>
    <row r="27" spans="1:9" x14ac:dyDescent="0.45">
      <c r="D27" s="17" t="s">
        <v>28</v>
      </c>
      <c r="E27" s="9">
        <v>0</v>
      </c>
      <c r="F27" s="26">
        <f t="shared" ref="F27:F32" si="4">IFERROR(E27/E7,0)</f>
        <v>0</v>
      </c>
    </row>
    <row r="28" spans="1:9" x14ac:dyDescent="0.45">
      <c r="D28" s="17" t="s">
        <v>29</v>
      </c>
      <c r="E28" s="9">
        <v>0</v>
      </c>
      <c r="F28" s="26">
        <f t="shared" si="4"/>
        <v>0</v>
      </c>
    </row>
    <row r="29" spans="1:9" x14ac:dyDescent="0.45">
      <c r="D29" s="17" t="s">
        <v>30</v>
      </c>
      <c r="E29" s="9">
        <v>0</v>
      </c>
      <c r="F29" s="26">
        <f t="shared" si="4"/>
        <v>0</v>
      </c>
    </row>
    <row r="30" spans="1:9" x14ac:dyDescent="0.45">
      <c r="D30" s="17" t="s">
        <v>31</v>
      </c>
      <c r="E30" s="9">
        <v>0</v>
      </c>
      <c r="F30" s="26">
        <f t="shared" si="4"/>
        <v>0</v>
      </c>
    </row>
    <row r="31" spans="1:9" x14ac:dyDescent="0.45">
      <c r="D31" s="17" t="s">
        <v>32</v>
      </c>
      <c r="E31" s="9">
        <v>0</v>
      </c>
      <c r="F31" s="26">
        <f t="shared" si="4"/>
        <v>0</v>
      </c>
    </row>
    <row r="32" spans="1:9" x14ac:dyDescent="0.45">
      <c r="D32" s="21" t="s">
        <v>17</v>
      </c>
      <c r="E32" s="8">
        <f>SUM(E27:E31)</f>
        <v>0</v>
      </c>
      <c r="F32" s="28">
        <f t="shared" si="4"/>
        <v>0</v>
      </c>
    </row>
    <row r="35" spans="1:31" x14ac:dyDescent="0.45">
      <c r="A35" s="7" t="s">
        <v>96</v>
      </c>
      <c r="B35" s="16"/>
    </row>
    <row r="37" spans="1:31" x14ac:dyDescent="0.45">
      <c r="D37" s="159" t="s">
        <v>22</v>
      </c>
      <c r="E37" s="153" t="s">
        <v>0</v>
      </c>
      <c r="F37" s="158" t="s">
        <v>23</v>
      </c>
      <c r="G37" s="34"/>
      <c r="H37" s="31"/>
      <c r="I37" s="31"/>
      <c r="J37" s="31"/>
      <c r="K37" s="31"/>
      <c r="L37" s="31"/>
      <c r="M37" s="31" t="s">
        <v>25</v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2"/>
    </row>
    <row r="38" spans="1:31" x14ac:dyDescent="0.45">
      <c r="D38" s="159"/>
      <c r="E38" s="160"/>
      <c r="F38" s="159"/>
      <c r="G38" s="33">
        <f>YEAR('Bazinės prielaidos'!E8)</f>
        <v>2023</v>
      </c>
      <c r="H38" s="27">
        <f>G38+1</f>
        <v>2024</v>
      </c>
      <c r="I38" s="27">
        <f t="shared" ref="I38:AE38" si="5">H38+1</f>
        <v>2025</v>
      </c>
      <c r="J38" s="27">
        <f t="shared" si="5"/>
        <v>2026</v>
      </c>
      <c r="K38" s="27">
        <f t="shared" si="5"/>
        <v>2027</v>
      </c>
      <c r="L38" s="27">
        <f t="shared" si="5"/>
        <v>2028</v>
      </c>
      <c r="M38" s="33">
        <f t="shared" si="5"/>
        <v>2029</v>
      </c>
      <c r="N38" s="27">
        <f t="shared" si="5"/>
        <v>2030</v>
      </c>
      <c r="O38" s="27">
        <f t="shared" si="5"/>
        <v>2031</v>
      </c>
      <c r="P38" s="27">
        <f t="shared" si="5"/>
        <v>2032</v>
      </c>
      <c r="Q38" s="27">
        <f t="shared" si="5"/>
        <v>2033</v>
      </c>
      <c r="R38" s="27">
        <f t="shared" si="5"/>
        <v>2034</v>
      </c>
      <c r="S38" s="27">
        <f t="shared" si="5"/>
        <v>2035</v>
      </c>
      <c r="T38" s="27">
        <f t="shared" si="5"/>
        <v>2036</v>
      </c>
      <c r="U38" s="27">
        <f t="shared" si="5"/>
        <v>2037</v>
      </c>
      <c r="V38" s="27">
        <f t="shared" si="5"/>
        <v>2038</v>
      </c>
      <c r="W38" s="27">
        <f t="shared" si="5"/>
        <v>2039</v>
      </c>
      <c r="X38" s="27">
        <f t="shared" si="5"/>
        <v>2040</v>
      </c>
      <c r="Y38" s="27">
        <f t="shared" si="5"/>
        <v>2041</v>
      </c>
      <c r="Z38" s="27">
        <f t="shared" si="5"/>
        <v>2042</v>
      </c>
      <c r="AA38" s="27">
        <f t="shared" si="5"/>
        <v>2043</v>
      </c>
      <c r="AB38" s="27">
        <f t="shared" si="5"/>
        <v>2044</v>
      </c>
      <c r="AC38" s="27">
        <f t="shared" si="5"/>
        <v>2045</v>
      </c>
      <c r="AD38" s="27">
        <f t="shared" si="5"/>
        <v>2046</v>
      </c>
      <c r="AE38" s="27">
        <f t="shared" si="5"/>
        <v>2047</v>
      </c>
    </row>
    <row r="39" spans="1:31" x14ac:dyDescent="0.45">
      <c r="D39" s="17" t="s">
        <v>28</v>
      </c>
      <c r="E39" s="10">
        <f>SUM(G39:AE39)</f>
        <v>0</v>
      </c>
      <c r="F39" s="26">
        <f t="shared" ref="F39:F44" si="6">IFERROR(E39/E7,0)</f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</row>
    <row r="40" spans="1:31" x14ac:dyDescent="0.45">
      <c r="D40" s="17" t="s">
        <v>29</v>
      </c>
      <c r="E40" s="10">
        <f t="shared" ref="E40:E43" si="7">SUM(G40:AE40)</f>
        <v>0</v>
      </c>
      <c r="F40" s="26">
        <f t="shared" si="6"/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</row>
    <row r="41" spans="1:31" x14ac:dyDescent="0.45">
      <c r="D41" s="17" t="s">
        <v>30</v>
      </c>
      <c r="E41" s="10">
        <f t="shared" si="7"/>
        <v>0</v>
      </c>
      <c r="F41" s="26">
        <f t="shared" si="6"/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</row>
    <row r="42" spans="1:31" x14ac:dyDescent="0.45">
      <c r="D42" s="17" t="s">
        <v>31</v>
      </c>
      <c r="E42" s="10">
        <f t="shared" si="7"/>
        <v>0</v>
      </c>
      <c r="F42" s="26">
        <f t="shared" si="6"/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</row>
    <row r="43" spans="1:31" x14ac:dyDescent="0.45">
      <c r="D43" s="17" t="s">
        <v>32</v>
      </c>
      <c r="E43" s="10">
        <f t="shared" si="7"/>
        <v>0</v>
      </c>
      <c r="F43" s="26">
        <f t="shared" si="6"/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</row>
    <row r="44" spans="1:31" x14ac:dyDescent="0.45">
      <c r="D44" s="21" t="s">
        <v>17</v>
      </c>
      <c r="E44" s="8">
        <f>SUM(E39:E43)</f>
        <v>0</v>
      </c>
      <c r="F44" s="28">
        <f t="shared" si="6"/>
        <v>0</v>
      </c>
      <c r="G44" s="8">
        <f>SUM(G39:G43)</f>
        <v>0</v>
      </c>
      <c r="H44" s="8">
        <f t="shared" ref="H44:AE44" si="8">SUM(H39:H43)</f>
        <v>0</v>
      </c>
      <c r="I44" s="8">
        <f t="shared" si="8"/>
        <v>0</v>
      </c>
      <c r="J44" s="8">
        <f t="shared" si="8"/>
        <v>0</v>
      </c>
      <c r="K44" s="8">
        <f t="shared" si="8"/>
        <v>0</v>
      </c>
      <c r="L44" s="8">
        <f t="shared" si="8"/>
        <v>0</v>
      </c>
      <c r="M44" s="8">
        <f t="shared" si="8"/>
        <v>0</v>
      </c>
      <c r="N44" s="8">
        <f t="shared" si="8"/>
        <v>0</v>
      </c>
      <c r="O44" s="8">
        <f t="shared" si="8"/>
        <v>0</v>
      </c>
      <c r="P44" s="8">
        <f t="shared" si="8"/>
        <v>0</v>
      </c>
      <c r="Q44" s="8">
        <f t="shared" si="8"/>
        <v>0</v>
      </c>
      <c r="R44" s="8">
        <f t="shared" si="8"/>
        <v>0</v>
      </c>
      <c r="S44" s="8">
        <f t="shared" si="8"/>
        <v>0</v>
      </c>
      <c r="T44" s="8">
        <f t="shared" si="8"/>
        <v>0</v>
      </c>
      <c r="U44" s="8">
        <f t="shared" si="8"/>
        <v>0</v>
      </c>
      <c r="V44" s="8">
        <f t="shared" si="8"/>
        <v>0</v>
      </c>
      <c r="W44" s="8">
        <f t="shared" si="8"/>
        <v>0</v>
      </c>
      <c r="X44" s="8">
        <f t="shared" si="8"/>
        <v>0</v>
      </c>
      <c r="Y44" s="8">
        <f t="shared" si="8"/>
        <v>0</v>
      </c>
      <c r="Z44" s="8">
        <f t="shared" si="8"/>
        <v>0</v>
      </c>
      <c r="AA44" s="8">
        <f t="shared" si="8"/>
        <v>0</v>
      </c>
      <c r="AB44" s="8">
        <f t="shared" si="8"/>
        <v>0</v>
      </c>
      <c r="AC44" s="8">
        <f t="shared" si="8"/>
        <v>0</v>
      </c>
      <c r="AD44" s="8">
        <f t="shared" si="8"/>
        <v>0</v>
      </c>
      <c r="AE44" s="8">
        <f t="shared" si="8"/>
        <v>0</v>
      </c>
    </row>
    <row r="46" spans="1:31" x14ac:dyDescent="0.45">
      <c r="A46" s="7" t="s">
        <v>26</v>
      </c>
    </row>
    <row r="48" spans="1:31" ht="28.5" x14ac:dyDescent="0.45">
      <c r="D48" s="22" t="s">
        <v>27</v>
      </c>
      <c r="E48" s="25" t="s">
        <v>24</v>
      </c>
      <c r="F48" s="22" t="s">
        <v>23</v>
      </c>
    </row>
    <row r="49" spans="1:10" x14ac:dyDescent="0.45">
      <c r="D49" s="17" t="s">
        <v>28</v>
      </c>
      <c r="E49" s="9">
        <v>0</v>
      </c>
      <c r="F49" s="26">
        <f>IFERROR(E49/E7,0)</f>
        <v>0</v>
      </c>
    </row>
    <row r="50" spans="1:10" x14ac:dyDescent="0.45">
      <c r="D50" s="17" t="s">
        <v>29</v>
      </c>
      <c r="E50" s="9">
        <v>0</v>
      </c>
      <c r="F50" s="26">
        <f t="shared" ref="F50:F54" si="9">IFERROR(E50/E8,0)</f>
        <v>0</v>
      </c>
    </row>
    <row r="51" spans="1:10" x14ac:dyDescent="0.45">
      <c r="D51" s="17" t="s">
        <v>30</v>
      </c>
      <c r="E51" s="9">
        <v>0</v>
      </c>
      <c r="F51" s="26">
        <f t="shared" si="9"/>
        <v>0</v>
      </c>
    </row>
    <row r="52" spans="1:10" x14ac:dyDescent="0.45">
      <c r="D52" s="17" t="s">
        <v>31</v>
      </c>
      <c r="E52" s="9">
        <v>0</v>
      </c>
      <c r="F52" s="26">
        <f t="shared" si="9"/>
        <v>0</v>
      </c>
    </row>
    <row r="53" spans="1:10" x14ac:dyDescent="0.45">
      <c r="D53" s="17" t="s">
        <v>32</v>
      </c>
      <c r="E53" s="9">
        <v>0</v>
      </c>
      <c r="F53" s="26">
        <f t="shared" si="9"/>
        <v>0</v>
      </c>
    </row>
    <row r="54" spans="1:10" x14ac:dyDescent="0.45">
      <c r="D54" s="21" t="s">
        <v>17</v>
      </c>
      <c r="E54" s="8">
        <f>SUM(E49:E53)</f>
        <v>0</v>
      </c>
      <c r="F54" s="28">
        <f t="shared" si="9"/>
        <v>0</v>
      </c>
    </row>
    <row r="57" spans="1:10" x14ac:dyDescent="0.45">
      <c r="A57" s="3" t="s">
        <v>33</v>
      </c>
      <c r="B57" s="3"/>
      <c r="C57" s="3"/>
    </row>
    <row r="58" spans="1:10" x14ac:dyDescent="0.45">
      <c r="A58" s="3"/>
      <c r="B58" s="3"/>
      <c r="C58" s="3"/>
    </row>
    <row r="59" spans="1:10" x14ac:dyDescent="0.45">
      <c r="A59" s="3"/>
      <c r="B59" s="3" t="s">
        <v>34</v>
      </c>
      <c r="C59" s="3"/>
    </row>
    <row r="60" spans="1:10" x14ac:dyDescent="0.45">
      <c r="A60" s="3"/>
      <c r="B60" s="3"/>
      <c r="C60" s="3"/>
    </row>
    <row r="61" spans="1:10" x14ac:dyDescent="0.45">
      <c r="D61" s="153" t="s">
        <v>64</v>
      </c>
      <c r="E61" s="155" t="s">
        <v>57</v>
      </c>
      <c r="F61" s="155"/>
      <c r="G61" s="155"/>
      <c r="H61" s="155"/>
      <c r="I61" s="155"/>
      <c r="J61" s="156" t="s">
        <v>63</v>
      </c>
    </row>
    <row r="62" spans="1:10" x14ac:dyDescent="0.45">
      <c r="D62" s="154"/>
      <c r="E62" s="6" t="s">
        <v>58</v>
      </c>
      <c r="F62" s="6" t="s">
        <v>59</v>
      </c>
      <c r="G62" s="6" t="s">
        <v>60</v>
      </c>
      <c r="H62" s="6" t="s">
        <v>61</v>
      </c>
      <c r="I62" s="6" t="s">
        <v>62</v>
      </c>
      <c r="J62" s="157"/>
    </row>
    <row r="63" spans="1:10" ht="28.5" x14ac:dyDescent="0.45">
      <c r="D63" s="38" t="s">
        <v>35</v>
      </c>
      <c r="E63" s="44">
        <v>10000000</v>
      </c>
      <c r="F63" s="44">
        <v>10000000</v>
      </c>
      <c r="G63" s="44">
        <v>10000000</v>
      </c>
      <c r="H63" s="44">
        <v>10000000</v>
      </c>
      <c r="I63" s="44">
        <v>10000000</v>
      </c>
      <c r="J63" s="45">
        <f>SUM(E63:I63)</f>
        <v>50000000</v>
      </c>
    </row>
    <row r="64" spans="1:10" ht="42.75" x14ac:dyDescent="0.45">
      <c r="D64" s="36" t="s">
        <v>36</v>
      </c>
      <c r="E64" s="46">
        <v>0.7</v>
      </c>
      <c r="F64" s="46">
        <v>0.7</v>
      </c>
      <c r="G64" s="46">
        <v>0.7</v>
      </c>
      <c r="H64" s="46">
        <v>0.7</v>
      </c>
      <c r="I64" s="46">
        <v>0.7</v>
      </c>
      <c r="J64" s="47"/>
    </row>
    <row r="65" spans="4:10" ht="42.75" x14ac:dyDescent="0.45">
      <c r="D65" s="36" t="s">
        <v>37</v>
      </c>
      <c r="E65" s="46">
        <v>0.8</v>
      </c>
      <c r="F65" s="46">
        <v>0.8</v>
      </c>
      <c r="G65" s="46">
        <v>0.8</v>
      </c>
      <c r="H65" s="46">
        <v>0.8</v>
      </c>
      <c r="I65" s="46">
        <v>0.8</v>
      </c>
      <c r="J65" s="47"/>
    </row>
    <row r="66" spans="4:10" x14ac:dyDescent="0.45">
      <c r="D66" s="37" t="s">
        <v>38</v>
      </c>
      <c r="E66" s="48">
        <f>H16*E64</f>
        <v>0</v>
      </c>
      <c r="F66" s="148">
        <f>H17*F64</f>
        <v>0</v>
      </c>
      <c r="G66" s="48">
        <f>H18*G64</f>
        <v>0</v>
      </c>
      <c r="H66" s="48">
        <f>H19*H64</f>
        <v>0</v>
      </c>
      <c r="I66" s="48">
        <f>H20*I64</f>
        <v>0</v>
      </c>
      <c r="J66" s="48">
        <f>SUM(E66:I66)</f>
        <v>0</v>
      </c>
    </row>
    <row r="67" spans="4:10" x14ac:dyDescent="0.45">
      <c r="D67" s="37" t="s">
        <v>39</v>
      </c>
      <c r="E67" s="48">
        <f>H16*E65</f>
        <v>0</v>
      </c>
      <c r="F67" s="48">
        <f>H17*F65</f>
        <v>0</v>
      </c>
      <c r="G67" s="48">
        <f>H18*G65</f>
        <v>0</v>
      </c>
      <c r="H67" s="48">
        <f>H19*H65</f>
        <v>0</v>
      </c>
      <c r="I67" s="48">
        <f>H20*I65</f>
        <v>0</v>
      </c>
      <c r="J67" s="48">
        <f>SUM(E67:I67)</f>
        <v>0</v>
      </c>
    </row>
    <row r="68" spans="4:10" ht="28.5" x14ac:dyDescent="0.45">
      <c r="D68" s="37" t="s">
        <v>40</v>
      </c>
      <c r="E68" s="49" t="str">
        <f>+IF((E67-E63)&gt;0,"TAIP","NE")</f>
        <v>NE</v>
      </c>
      <c r="F68" s="49" t="str">
        <f t="shared" ref="F68:I68" si="10">+IF((F67-F63)&gt;0,"TAIP","NE")</f>
        <v>NE</v>
      </c>
      <c r="G68" s="49" t="str">
        <f t="shared" si="10"/>
        <v>NE</v>
      </c>
      <c r="H68" s="49" t="str">
        <f t="shared" si="10"/>
        <v>NE</v>
      </c>
      <c r="I68" s="49" t="str">
        <f t="shared" si="10"/>
        <v>NE</v>
      </c>
      <c r="J68" s="47"/>
    </row>
    <row r="69" spans="4:10" x14ac:dyDescent="0.45">
      <c r="D69" s="37" t="s">
        <v>41</v>
      </c>
      <c r="E69" s="50">
        <v>36</v>
      </c>
      <c r="F69" s="50">
        <v>36</v>
      </c>
      <c r="G69" s="50">
        <v>36</v>
      </c>
      <c r="H69" s="50">
        <v>36</v>
      </c>
      <c r="I69" s="50">
        <v>36</v>
      </c>
      <c r="J69" s="47"/>
    </row>
    <row r="70" spans="4:10" x14ac:dyDescent="0.45">
      <c r="D70" s="37" t="s">
        <v>42</v>
      </c>
      <c r="E70" s="50">
        <v>5</v>
      </c>
      <c r="F70" s="50">
        <v>5</v>
      </c>
      <c r="G70" s="50">
        <v>5</v>
      </c>
      <c r="H70" s="50">
        <v>5</v>
      </c>
      <c r="I70" s="50">
        <v>5</v>
      </c>
      <c r="J70" s="47"/>
    </row>
    <row r="71" spans="4:10" ht="28.5" x14ac:dyDescent="0.45">
      <c r="D71" s="37" t="s">
        <v>43</v>
      </c>
      <c r="E71" s="50">
        <v>37</v>
      </c>
      <c r="F71" s="50">
        <v>37</v>
      </c>
      <c r="G71" s="50">
        <v>37</v>
      </c>
      <c r="H71" s="50">
        <v>37</v>
      </c>
      <c r="I71" s="50">
        <v>37</v>
      </c>
      <c r="J71" s="47"/>
    </row>
    <row r="72" spans="4:10" ht="28.5" x14ac:dyDescent="0.45">
      <c r="D72" s="37" t="s">
        <v>44</v>
      </c>
      <c r="E72" s="50">
        <v>11</v>
      </c>
      <c r="F72" s="50">
        <v>11</v>
      </c>
      <c r="G72" s="50">
        <v>11</v>
      </c>
      <c r="H72" s="50">
        <v>11</v>
      </c>
      <c r="I72" s="50">
        <v>11</v>
      </c>
      <c r="J72" s="47"/>
    </row>
    <row r="73" spans="4:10" ht="28.5" x14ac:dyDescent="0.45">
      <c r="D73" s="37" t="s">
        <v>45</v>
      </c>
      <c r="E73" s="50" t="s">
        <v>46</v>
      </c>
      <c r="F73" s="50" t="s">
        <v>46</v>
      </c>
      <c r="G73" s="50" t="s">
        <v>46</v>
      </c>
      <c r="H73" s="50" t="s">
        <v>46</v>
      </c>
      <c r="I73" s="50" t="s">
        <v>46</v>
      </c>
      <c r="J73" s="47"/>
    </row>
    <row r="74" spans="4:10" x14ac:dyDescent="0.45">
      <c r="D74" s="37" t="s">
        <v>47</v>
      </c>
      <c r="E74" s="51">
        <v>0.03</v>
      </c>
      <c r="F74" s="51">
        <v>0.03</v>
      </c>
      <c r="G74" s="51">
        <v>0.03</v>
      </c>
      <c r="H74" s="51">
        <v>0.03</v>
      </c>
      <c r="I74" s="51">
        <v>0.03</v>
      </c>
      <c r="J74" s="47"/>
    </row>
    <row r="75" spans="4:10" x14ac:dyDescent="0.45">
      <c r="D75" s="36" t="s">
        <v>48</v>
      </c>
      <c r="E75" s="51">
        <v>2.5000000000000001E-2</v>
      </c>
      <c r="F75" s="51">
        <v>2.5000000000000001E-2</v>
      </c>
      <c r="G75" s="51">
        <v>2.5000000000000001E-2</v>
      </c>
      <c r="H75" s="51">
        <v>2.5000000000000001E-2</v>
      </c>
      <c r="I75" s="51">
        <v>2.5000000000000001E-2</v>
      </c>
      <c r="J75" s="47"/>
    </row>
    <row r="76" spans="4:10" ht="28.5" x14ac:dyDescent="0.45">
      <c r="D76" s="37" t="s">
        <v>49</v>
      </c>
      <c r="E76" s="51">
        <v>0.01</v>
      </c>
      <c r="F76" s="51">
        <v>0.01</v>
      </c>
      <c r="G76" s="51">
        <v>0.01</v>
      </c>
      <c r="H76" s="51">
        <v>0.01</v>
      </c>
      <c r="I76" s="51">
        <v>0.01</v>
      </c>
      <c r="J76" s="47"/>
    </row>
    <row r="77" spans="4:10" x14ac:dyDescent="0.45">
      <c r="D77" s="37" t="s">
        <v>50</v>
      </c>
      <c r="E77" s="51">
        <v>0.01</v>
      </c>
      <c r="F77" s="51">
        <v>0.01</v>
      </c>
      <c r="G77" s="51">
        <v>0.01</v>
      </c>
      <c r="H77" s="51">
        <v>0.01</v>
      </c>
      <c r="I77" s="51">
        <v>0.01</v>
      </c>
      <c r="J77" s="47"/>
    </row>
    <row r="78" spans="4:10" x14ac:dyDescent="0.45">
      <c r="D78" s="37" t="s">
        <v>51</v>
      </c>
      <c r="E78" s="51">
        <v>7.4999999999999997E-3</v>
      </c>
      <c r="F78" s="51">
        <v>7.4999999999999997E-3</v>
      </c>
      <c r="G78" s="51">
        <v>7.4999999999999997E-3</v>
      </c>
      <c r="H78" s="51">
        <v>7.4999999999999997E-3</v>
      </c>
      <c r="I78" s="51">
        <v>7.4999999999999997E-3</v>
      </c>
      <c r="J78" s="47"/>
    </row>
    <row r="79" spans="4:10" ht="28.5" x14ac:dyDescent="0.45">
      <c r="D79" s="37" t="s">
        <v>52</v>
      </c>
      <c r="E79" s="50" t="s">
        <v>53</v>
      </c>
      <c r="F79" s="50" t="s">
        <v>53</v>
      </c>
      <c r="G79" s="50" t="s">
        <v>53</v>
      </c>
      <c r="H79" s="50" t="s">
        <v>53</v>
      </c>
      <c r="I79" s="50" t="s">
        <v>53</v>
      </c>
      <c r="J79" s="47"/>
    </row>
    <row r="80" spans="4:10" ht="28.5" x14ac:dyDescent="0.45">
      <c r="D80" s="37" t="s">
        <v>54</v>
      </c>
      <c r="E80" s="50">
        <v>6</v>
      </c>
      <c r="F80" s="50">
        <v>6</v>
      </c>
      <c r="G80" s="50">
        <v>6</v>
      </c>
      <c r="H80" s="50">
        <v>6</v>
      </c>
      <c r="I80" s="50">
        <v>6</v>
      </c>
      <c r="J80" s="47"/>
    </row>
    <row r="81" spans="2:10" ht="28.5" x14ac:dyDescent="0.45">
      <c r="D81" s="37" t="s">
        <v>55</v>
      </c>
      <c r="E81" s="50">
        <v>1.2</v>
      </c>
      <c r="F81" s="50">
        <v>1.2</v>
      </c>
      <c r="G81" s="50">
        <v>1.2</v>
      </c>
      <c r="H81" s="50">
        <v>1.2</v>
      </c>
      <c r="I81" s="50">
        <v>1.2</v>
      </c>
      <c r="J81" s="47"/>
    </row>
    <row r="82" spans="2:10" ht="28.5" x14ac:dyDescent="0.45">
      <c r="D82" s="37" t="s">
        <v>56</v>
      </c>
      <c r="E82" s="50">
        <v>1.3</v>
      </c>
      <c r="F82" s="50">
        <v>1.3</v>
      </c>
      <c r="G82" s="50">
        <v>1.3</v>
      </c>
      <c r="H82" s="50">
        <v>1.3</v>
      </c>
      <c r="I82" s="50">
        <v>1.3</v>
      </c>
      <c r="J82" s="47"/>
    </row>
    <row r="85" spans="2:10" x14ac:dyDescent="0.45">
      <c r="B85" s="15" t="s">
        <v>65</v>
      </c>
    </row>
    <row r="87" spans="2:10" x14ac:dyDescent="0.45">
      <c r="D87" s="153" t="s">
        <v>64</v>
      </c>
      <c r="E87" s="155" t="s">
        <v>57</v>
      </c>
      <c r="F87" s="155"/>
      <c r="G87" s="155"/>
      <c r="H87" s="155"/>
      <c r="I87" s="155"/>
      <c r="J87" s="156" t="s">
        <v>63</v>
      </c>
    </row>
    <row r="88" spans="2:10" x14ac:dyDescent="0.45">
      <c r="D88" s="154"/>
      <c r="E88" s="6" t="s">
        <v>58</v>
      </c>
      <c r="F88" s="6" t="s">
        <v>59</v>
      </c>
      <c r="G88" s="6" t="s">
        <v>60</v>
      </c>
      <c r="H88" s="6" t="s">
        <v>61</v>
      </c>
      <c r="I88" s="6" t="s">
        <v>62</v>
      </c>
      <c r="J88" s="157"/>
    </row>
    <row r="89" spans="2:10" ht="28.5" x14ac:dyDescent="0.45">
      <c r="D89" s="35" t="s">
        <v>66</v>
      </c>
      <c r="E89" s="39">
        <f>(1-E65)/2</f>
        <v>9.9999999999999978E-2</v>
      </c>
      <c r="F89" s="39">
        <f t="shared" ref="F89:I89" si="11">(1-F65)/2</f>
        <v>9.9999999999999978E-2</v>
      </c>
      <c r="G89" s="39">
        <f t="shared" si="11"/>
        <v>9.9999999999999978E-2</v>
      </c>
      <c r="H89" s="39">
        <f t="shared" si="11"/>
        <v>9.9999999999999978E-2</v>
      </c>
      <c r="I89" s="39">
        <f t="shared" si="11"/>
        <v>9.9999999999999978E-2</v>
      </c>
      <c r="J89" s="47"/>
    </row>
    <row r="90" spans="2:10" ht="28.5" x14ac:dyDescent="0.45">
      <c r="D90" s="35" t="s">
        <v>67</v>
      </c>
      <c r="E90" s="40">
        <f>ROUNDDOWN(SUM(H16)*E89/1000,0)*1000</f>
        <v>0</v>
      </c>
      <c r="F90" s="40">
        <f>ROUNDDOWN(SUM(H17)*F89/1000,0)*1000</f>
        <v>0</v>
      </c>
      <c r="G90" s="40">
        <f>ROUNDDOWN(SUM(H18)*G89/1000,0)*1000</f>
        <v>0</v>
      </c>
      <c r="H90" s="40">
        <f>ROUNDDOWN(SUM(H19)*H89/1000,0)*1000</f>
        <v>0</v>
      </c>
      <c r="I90" s="40">
        <f>ROUNDDOWN(SUM(H20)*I89/1000,0)*1000</f>
        <v>0</v>
      </c>
      <c r="J90" s="48">
        <f>SUM(E90:I90)</f>
        <v>0</v>
      </c>
    </row>
    <row r="91" spans="2:10" ht="28.5" x14ac:dyDescent="0.45">
      <c r="D91" s="35" t="s">
        <v>68</v>
      </c>
      <c r="E91" s="41">
        <f>SUM(H16)*(1-E64-E89)</f>
        <v>0</v>
      </c>
      <c r="F91" s="41">
        <f t="shared" ref="F91:I91" si="12">SUM(I16)*(1-F64-F89)</f>
        <v>0</v>
      </c>
      <c r="G91" s="41">
        <f t="shared" si="12"/>
        <v>0</v>
      </c>
      <c r="H91" s="41">
        <f t="shared" si="12"/>
        <v>0</v>
      </c>
      <c r="I91" s="41">
        <f t="shared" si="12"/>
        <v>0</v>
      </c>
      <c r="J91" s="48">
        <f>SUM(E91:I91)</f>
        <v>0</v>
      </c>
    </row>
    <row r="92" spans="2:10" ht="28.5" x14ac:dyDescent="0.45">
      <c r="D92" s="35" t="s">
        <v>69</v>
      </c>
      <c r="E92" s="42">
        <v>0.05</v>
      </c>
      <c r="F92" s="42">
        <v>0.05</v>
      </c>
      <c r="G92" s="42">
        <v>0.05</v>
      </c>
      <c r="H92" s="42">
        <v>0.05</v>
      </c>
      <c r="I92" s="42">
        <v>0.05</v>
      </c>
      <c r="J92" s="47"/>
    </row>
    <row r="93" spans="2:10" x14ac:dyDescent="0.45">
      <c r="D93" s="35" t="s">
        <v>70</v>
      </c>
      <c r="E93" s="43">
        <v>2500</v>
      </c>
      <c r="F93" s="43">
        <v>2500</v>
      </c>
      <c r="G93" s="43">
        <v>2500</v>
      </c>
      <c r="H93" s="43">
        <v>2500</v>
      </c>
      <c r="I93" s="43">
        <v>2500</v>
      </c>
      <c r="J93" s="47"/>
    </row>
  </sheetData>
  <mergeCells count="9">
    <mergeCell ref="D87:D88"/>
    <mergeCell ref="E87:I87"/>
    <mergeCell ref="J87:J88"/>
    <mergeCell ref="F37:F38"/>
    <mergeCell ref="D37:D38"/>
    <mergeCell ref="E37:E38"/>
    <mergeCell ref="E61:I61"/>
    <mergeCell ref="J61:J62"/>
    <mergeCell ref="D61:D62"/>
  </mergeCells>
  <conditionalFormatting sqref="E79:I82">
    <cfRule type="cellIs" dxfId="1" priority="1" operator="equal">
      <formula>"TAIP"</formula>
    </cfRule>
    <cfRule type="cellIs" dxfId="0" priority="2" operator="equal">
      <formula>"NE"</formula>
    </cfRule>
  </conditionalFormatting>
  <pageMargins left="0.7" right="0.7" top="0.75" bottom="0.75" header="0.3" footer="0.3"/>
  <pageSetup orientation="portrait" r:id="rId1"/>
  <ignoredErrors>
    <ignoredError sqref="E21:G21" formulaRange="1"/>
    <ignoredError sqref="F44" formula="1"/>
    <ignoredError sqref="G44:AE44" formula="1" formulaRange="1"/>
    <ignoredError sqref="E6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8"/>
  <sheetViews>
    <sheetView showGridLines="0" topLeftCell="A12" zoomScale="60" zoomScaleNormal="60" workbookViewId="0">
      <selection activeCell="D2" sqref="D2:E4"/>
    </sheetView>
  </sheetViews>
  <sheetFormatPr defaultRowHeight="14.25" x14ac:dyDescent="0.45"/>
  <cols>
    <col min="1" max="1" width="1.796875" customWidth="1"/>
    <col min="2" max="2" width="33.19921875" customWidth="1"/>
    <col min="3" max="17" width="10.06640625" customWidth="1"/>
    <col min="18" max="28" width="1.9296875" customWidth="1"/>
    <col min="29" max="29" width="9.06640625" customWidth="1"/>
  </cols>
  <sheetData>
    <row r="1" spans="2:27" ht="15.75" x14ac:dyDescent="0.5">
      <c r="B1" s="4" t="s">
        <v>92</v>
      </c>
    </row>
    <row r="2" spans="2:27" x14ac:dyDescent="0.45">
      <c r="D2" s="149"/>
      <c r="E2" s="150"/>
      <c r="M2" t="s">
        <v>10</v>
      </c>
    </row>
    <row r="3" spans="2:27" x14ac:dyDescent="0.45">
      <c r="D3" s="151"/>
      <c r="E3" s="147"/>
      <c r="H3" s="146"/>
      <c r="I3" s="147"/>
      <c r="M3" s="161" t="s">
        <v>19</v>
      </c>
      <c r="N3" s="161"/>
      <c r="O3" s="161"/>
      <c r="P3" s="161"/>
    </row>
    <row r="4" spans="2:27" ht="16.149999999999999" customHeight="1" x14ac:dyDescent="0.45">
      <c r="B4" s="3" t="s">
        <v>2</v>
      </c>
      <c r="D4" s="150"/>
      <c r="E4" s="147"/>
      <c r="H4" s="146"/>
      <c r="I4" s="147"/>
      <c r="M4" s="161"/>
      <c r="N4" s="161"/>
      <c r="O4" s="161"/>
      <c r="P4" s="161"/>
    </row>
    <row r="6" spans="2:27" x14ac:dyDescent="0.45">
      <c r="B6" s="6" t="s">
        <v>93</v>
      </c>
      <c r="C6" s="20">
        <f>YEAR('Bazinės prielaidos'!E8)</f>
        <v>2023</v>
      </c>
      <c r="D6" s="20">
        <f>C6+1</f>
        <v>2024</v>
      </c>
      <c r="E6" s="20">
        <f t="shared" ref="E6:AA6" si="0">D6+1</f>
        <v>2025</v>
      </c>
      <c r="F6" s="20">
        <f t="shared" si="0"/>
        <v>2026</v>
      </c>
      <c r="G6" s="20">
        <f t="shared" si="0"/>
        <v>2027</v>
      </c>
      <c r="H6" s="20">
        <f t="shared" si="0"/>
        <v>2028</v>
      </c>
      <c r="I6" s="20">
        <f t="shared" si="0"/>
        <v>2029</v>
      </c>
      <c r="J6" s="20">
        <f t="shared" si="0"/>
        <v>2030</v>
      </c>
      <c r="K6" s="20">
        <f t="shared" si="0"/>
        <v>2031</v>
      </c>
      <c r="L6" s="20">
        <f t="shared" si="0"/>
        <v>2032</v>
      </c>
      <c r="M6" s="20">
        <f t="shared" si="0"/>
        <v>2033</v>
      </c>
      <c r="N6" s="20">
        <f t="shared" si="0"/>
        <v>2034</v>
      </c>
      <c r="O6" s="20">
        <f t="shared" si="0"/>
        <v>2035</v>
      </c>
      <c r="P6" s="20">
        <f t="shared" si="0"/>
        <v>2036</v>
      </c>
      <c r="Q6" s="20">
        <f t="shared" si="0"/>
        <v>2037</v>
      </c>
      <c r="R6" s="20">
        <f t="shared" si="0"/>
        <v>2038</v>
      </c>
      <c r="S6" s="20">
        <f t="shared" si="0"/>
        <v>2039</v>
      </c>
      <c r="T6" s="20">
        <f t="shared" si="0"/>
        <v>2040</v>
      </c>
      <c r="U6" s="20">
        <f t="shared" si="0"/>
        <v>2041</v>
      </c>
      <c r="V6" s="20">
        <f t="shared" si="0"/>
        <v>2042</v>
      </c>
      <c r="W6" s="20">
        <f t="shared" si="0"/>
        <v>2043</v>
      </c>
      <c r="X6" s="20">
        <f t="shared" si="0"/>
        <v>2044</v>
      </c>
      <c r="Y6" s="20">
        <f t="shared" si="0"/>
        <v>2045</v>
      </c>
      <c r="Z6" s="20">
        <f t="shared" si="0"/>
        <v>2046</v>
      </c>
      <c r="AA6" s="20">
        <f t="shared" si="0"/>
        <v>2047</v>
      </c>
    </row>
    <row r="7" spans="2:27" x14ac:dyDescent="0.45">
      <c r="B7" s="1" t="s">
        <v>11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</row>
    <row r="8" spans="2:27" s="14" customFormat="1" x14ac:dyDescent="0.45">
      <c r="B8" s="98" t="s">
        <v>12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</row>
    <row r="9" spans="2:27" s="14" customFormat="1" x14ac:dyDescent="0.45">
      <c r="B9" s="98" t="s">
        <v>13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</row>
    <row r="11" spans="2:27" x14ac:dyDescent="0.45">
      <c r="B11" s="2" t="s">
        <v>14</v>
      </c>
      <c r="C11" s="101">
        <f>IFERROR(IRR(C7:AA7),0)</f>
        <v>0</v>
      </c>
    </row>
    <row r="12" spans="2:27" x14ac:dyDescent="0.45">
      <c r="B12" s="1" t="s">
        <v>15</v>
      </c>
      <c r="C12" s="101">
        <f t="shared" ref="C12:C13" si="1">IFERROR(IRR(C8:AA8),0)</f>
        <v>0</v>
      </c>
    </row>
    <row r="13" spans="2:27" x14ac:dyDescent="0.45">
      <c r="B13" s="1" t="s">
        <v>16</v>
      </c>
      <c r="C13" s="101">
        <f t="shared" si="1"/>
        <v>0</v>
      </c>
    </row>
    <row r="15" spans="2:27" x14ac:dyDescent="0.45">
      <c r="B15" s="3" t="s">
        <v>3</v>
      </c>
    </row>
    <row r="17" spans="2:27" x14ac:dyDescent="0.45">
      <c r="B17" s="6" t="s">
        <v>93</v>
      </c>
      <c r="C17" s="20">
        <f>YEAR('Bazinės prielaidos'!E8)</f>
        <v>2023</v>
      </c>
      <c r="D17" s="20">
        <f t="shared" ref="D17:AA17" si="2">D6</f>
        <v>2024</v>
      </c>
      <c r="E17" s="20">
        <f t="shared" si="2"/>
        <v>2025</v>
      </c>
      <c r="F17" s="20">
        <f t="shared" si="2"/>
        <v>2026</v>
      </c>
      <c r="G17" s="20">
        <f t="shared" si="2"/>
        <v>2027</v>
      </c>
      <c r="H17" s="20">
        <f t="shared" si="2"/>
        <v>2028</v>
      </c>
      <c r="I17" s="20">
        <f t="shared" si="2"/>
        <v>2029</v>
      </c>
      <c r="J17" s="20">
        <f t="shared" si="2"/>
        <v>2030</v>
      </c>
      <c r="K17" s="20">
        <f t="shared" si="2"/>
        <v>2031</v>
      </c>
      <c r="L17" s="20">
        <f t="shared" si="2"/>
        <v>2032</v>
      </c>
      <c r="M17" s="20">
        <f t="shared" si="2"/>
        <v>2033</v>
      </c>
      <c r="N17" s="20">
        <f t="shared" si="2"/>
        <v>2034</v>
      </c>
      <c r="O17" s="20">
        <f t="shared" si="2"/>
        <v>2035</v>
      </c>
      <c r="P17" s="20">
        <f t="shared" si="2"/>
        <v>2036</v>
      </c>
      <c r="Q17" s="20">
        <f t="shared" si="2"/>
        <v>2037</v>
      </c>
      <c r="R17" s="20">
        <f t="shared" si="2"/>
        <v>2038</v>
      </c>
      <c r="S17" s="20">
        <f t="shared" si="2"/>
        <v>2039</v>
      </c>
      <c r="T17" s="20">
        <f t="shared" si="2"/>
        <v>2040</v>
      </c>
      <c r="U17" s="20">
        <f t="shared" si="2"/>
        <v>2041</v>
      </c>
      <c r="V17" s="20">
        <f t="shared" si="2"/>
        <v>2042</v>
      </c>
      <c r="W17" s="20">
        <f t="shared" si="2"/>
        <v>2043</v>
      </c>
      <c r="X17" s="20">
        <f t="shared" si="2"/>
        <v>2044</v>
      </c>
      <c r="Y17" s="20">
        <f t="shared" si="2"/>
        <v>2045</v>
      </c>
      <c r="Z17" s="20">
        <f t="shared" si="2"/>
        <v>2046</v>
      </c>
      <c r="AA17" s="20">
        <f t="shared" si="2"/>
        <v>2047</v>
      </c>
    </row>
    <row r="18" spans="2:27" x14ac:dyDescent="0.45">
      <c r="B18" s="1" t="s">
        <v>11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 spans="2:27" s="14" customFormat="1" x14ac:dyDescent="0.45">
      <c r="B19" s="98" t="s">
        <v>12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</row>
    <row r="20" spans="2:27" s="14" customFormat="1" x14ac:dyDescent="0.45">
      <c r="B20" s="98" t="s">
        <v>13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</row>
    <row r="22" spans="2:27" x14ac:dyDescent="0.45">
      <c r="B22" s="2" t="s">
        <v>14</v>
      </c>
      <c r="C22" s="101">
        <f>IFERROR(IRR(C18:AA18),0)</f>
        <v>0</v>
      </c>
    </row>
    <row r="23" spans="2:27" x14ac:dyDescent="0.45">
      <c r="B23" s="1" t="s">
        <v>15</v>
      </c>
      <c r="C23" s="101">
        <f t="shared" ref="C23:C24" si="3">IFERROR(IRR(C19:AA19),0)</f>
        <v>0</v>
      </c>
    </row>
    <row r="24" spans="2:27" x14ac:dyDescent="0.45">
      <c r="B24" s="1" t="s">
        <v>16</v>
      </c>
      <c r="C24" s="101">
        <f t="shared" si="3"/>
        <v>0</v>
      </c>
    </row>
    <row r="26" spans="2:27" x14ac:dyDescent="0.45">
      <c r="B26" s="3" t="s">
        <v>4</v>
      </c>
    </row>
    <row r="28" spans="2:27" x14ac:dyDescent="0.45">
      <c r="B28" s="6" t="s">
        <v>93</v>
      </c>
      <c r="C28" s="20">
        <f>YEAR('Bazinės prielaidos'!E8)</f>
        <v>2023</v>
      </c>
      <c r="D28" s="20">
        <f t="shared" ref="D28:AA28" si="4">D6</f>
        <v>2024</v>
      </c>
      <c r="E28" s="20">
        <f t="shared" si="4"/>
        <v>2025</v>
      </c>
      <c r="F28" s="20">
        <f t="shared" si="4"/>
        <v>2026</v>
      </c>
      <c r="G28" s="20">
        <f t="shared" si="4"/>
        <v>2027</v>
      </c>
      <c r="H28" s="20">
        <f t="shared" si="4"/>
        <v>2028</v>
      </c>
      <c r="I28" s="20">
        <f t="shared" si="4"/>
        <v>2029</v>
      </c>
      <c r="J28" s="20">
        <f t="shared" si="4"/>
        <v>2030</v>
      </c>
      <c r="K28" s="20">
        <f t="shared" si="4"/>
        <v>2031</v>
      </c>
      <c r="L28" s="20">
        <f t="shared" si="4"/>
        <v>2032</v>
      </c>
      <c r="M28" s="20">
        <f t="shared" si="4"/>
        <v>2033</v>
      </c>
      <c r="N28" s="20">
        <f t="shared" si="4"/>
        <v>2034</v>
      </c>
      <c r="O28" s="20">
        <f t="shared" si="4"/>
        <v>2035</v>
      </c>
      <c r="P28" s="20">
        <f t="shared" si="4"/>
        <v>2036</v>
      </c>
      <c r="Q28" s="20">
        <f t="shared" si="4"/>
        <v>2037</v>
      </c>
      <c r="R28" s="20">
        <f t="shared" si="4"/>
        <v>2038</v>
      </c>
      <c r="S28" s="20">
        <f t="shared" si="4"/>
        <v>2039</v>
      </c>
      <c r="T28" s="20">
        <f t="shared" si="4"/>
        <v>2040</v>
      </c>
      <c r="U28" s="20">
        <f t="shared" si="4"/>
        <v>2041</v>
      </c>
      <c r="V28" s="20">
        <f t="shared" si="4"/>
        <v>2042</v>
      </c>
      <c r="W28" s="20">
        <f t="shared" si="4"/>
        <v>2043</v>
      </c>
      <c r="X28" s="20">
        <f t="shared" si="4"/>
        <v>2044</v>
      </c>
      <c r="Y28" s="20">
        <f t="shared" si="4"/>
        <v>2045</v>
      </c>
      <c r="Z28" s="20">
        <f t="shared" si="4"/>
        <v>2046</v>
      </c>
      <c r="AA28" s="20">
        <f t="shared" si="4"/>
        <v>2047</v>
      </c>
    </row>
    <row r="29" spans="2:27" x14ac:dyDescent="0.45">
      <c r="B29" s="1" t="s">
        <v>11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</row>
    <row r="30" spans="2:27" s="14" customFormat="1" x14ac:dyDescent="0.45">
      <c r="B30" s="98" t="s">
        <v>12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</row>
    <row r="31" spans="2:27" s="14" customFormat="1" x14ac:dyDescent="0.45">
      <c r="B31" s="98" t="s">
        <v>13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</row>
    <row r="33" spans="2:27" x14ac:dyDescent="0.45">
      <c r="B33" s="2" t="s">
        <v>14</v>
      </c>
      <c r="C33" s="101">
        <f>IFERROR(IRR(C29:AA29),0)</f>
        <v>0</v>
      </c>
    </row>
    <row r="34" spans="2:27" x14ac:dyDescent="0.45">
      <c r="B34" s="1" t="s">
        <v>15</v>
      </c>
      <c r="C34" s="101">
        <f t="shared" ref="C34:C35" si="5">IFERROR(IRR(C30:AA30),0)</f>
        <v>0</v>
      </c>
    </row>
    <row r="35" spans="2:27" x14ac:dyDescent="0.45">
      <c r="B35" s="1" t="s">
        <v>16</v>
      </c>
      <c r="C35" s="101">
        <f t="shared" si="5"/>
        <v>0</v>
      </c>
    </row>
    <row r="37" spans="2:27" x14ac:dyDescent="0.45">
      <c r="B37" s="3" t="s">
        <v>5</v>
      </c>
    </row>
    <row r="39" spans="2:27" x14ac:dyDescent="0.45">
      <c r="B39" s="6" t="s">
        <v>93</v>
      </c>
      <c r="C39" s="20">
        <f>YEAR('Bazinės prielaidos'!E8)</f>
        <v>2023</v>
      </c>
      <c r="D39" s="20">
        <f t="shared" ref="D39:AA39" si="6">D6</f>
        <v>2024</v>
      </c>
      <c r="E39" s="20">
        <f t="shared" si="6"/>
        <v>2025</v>
      </c>
      <c r="F39" s="20">
        <f t="shared" si="6"/>
        <v>2026</v>
      </c>
      <c r="G39" s="20">
        <f t="shared" si="6"/>
        <v>2027</v>
      </c>
      <c r="H39" s="20">
        <f t="shared" si="6"/>
        <v>2028</v>
      </c>
      <c r="I39" s="20">
        <f t="shared" si="6"/>
        <v>2029</v>
      </c>
      <c r="J39" s="20">
        <f t="shared" si="6"/>
        <v>2030</v>
      </c>
      <c r="K39" s="20">
        <f t="shared" si="6"/>
        <v>2031</v>
      </c>
      <c r="L39" s="20">
        <f t="shared" si="6"/>
        <v>2032</v>
      </c>
      <c r="M39" s="20">
        <f t="shared" si="6"/>
        <v>2033</v>
      </c>
      <c r="N39" s="20">
        <f t="shared" si="6"/>
        <v>2034</v>
      </c>
      <c r="O39" s="20">
        <f t="shared" si="6"/>
        <v>2035</v>
      </c>
      <c r="P39" s="20">
        <f t="shared" si="6"/>
        <v>2036</v>
      </c>
      <c r="Q39" s="20">
        <f t="shared" si="6"/>
        <v>2037</v>
      </c>
      <c r="R39" s="20">
        <f t="shared" si="6"/>
        <v>2038</v>
      </c>
      <c r="S39" s="20">
        <f t="shared" si="6"/>
        <v>2039</v>
      </c>
      <c r="T39" s="20">
        <f t="shared" si="6"/>
        <v>2040</v>
      </c>
      <c r="U39" s="20">
        <f t="shared" si="6"/>
        <v>2041</v>
      </c>
      <c r="V39" s="20">
        <f t="shared" si="6"/>
        <v>2042</v>
      </c>
      <c r="W39" s="20">
        <f t="shared" si="6"/>
        <v>2043</v>
      </c>
      <c r="X39" s="20">
        <f t="shared" si="6"/>
        <v>2044</v>
      </c>
      <c r="Y39" s="20">
        <f t="shared" si="6"/>
        <v>2045</v>
      </c>
      <c r="Z39" s="20">
        <f t="shared" si="6"/>
        <v>2046</v>
      </c>
      <c r="AA39" s="20">
        <f t="shared" si="6"/>
        <v>2047</v>
      </c>
    </row>
    <row r="40" spans="2:27" x14ac:dyDescent="0.45">
      <c r="B40" s="99" t="s">
        <v>11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</row>
    <row r="41" spans="2:27" s="14" customFormat="1" x14ac:dyDescent="0.45">
      <c r="B41" s="98" t="s">
        <v>12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</row>
    <row r="42" spans="2:27" s="14" customFormat="1" x14ac:dyDescent="0.45">
      <c r="B42" s="98" t="s">
        <v>13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</row>
    <row r="44" spans="2:27" x14ac:dyDescent="0.45">
      <c r="B44" s="2" t="s">
        <v>14</v>
      </c>
      <c r="C44" s="101">
        <f>IFERROR(IRR(C40:AA40),0)</f>
        <v>0</v>
      </c>
    </row>
    <row r="45" spans="2:27" x14ac:dyDescent="0.45">
      <c r="B45" s="1" t="s">
        <v>15</v>
      </c>
      <c r="C45" s="101">
        <f t="shared" ref="C45:C46" si="7">IFERROR(IRR(C41:AA41),0)</f>
        <v>0</v>
      </c>
    </row>
    <row r="46" spans="2:27" x14ac:dyDescent="0.45">
      <c r="B46" s="1" t="s">
        <v>16</v>
      </c>
      <c r="C46" s="101">
        <f t="shared" si="7"/>
        <v>0</v>
      </c>
    </row>
    <row r="48" spans="2:27" x14ac:dyDescent="0.45">
      <c r="B48" s="3" t="s">
        <v>6</v>
      </c>
    </row>
    <row r="50" spans="2:27" x14ac:dyDescent="0.45">
      <c r="B50" s="29" t="s">
        <v>93</v>
      </c>
      <c r="C50" s="20">
        <f>YEAR('Bazinės prielaidos'!E8)</f>
        <v>2023</v>
      </c>
      <c r="D50" s="20">
        <f t="shared" ref="D50:AA50" si="8">D6</f>
        <v>2024</v>
      </c>
      <c r="E50" s="20">
        <f t="shared" si="8"/>
        <v>2025</v>
      </c>
      <c r="F50" s="20">
        <f t="shared" si="8"/>
        <v>2026</v>
      </c>
      <c r="G50" s="20">
        <f t="shared" si="8"/>
        <v>2027</v>
      </c>
      <c r="H50" s="20">
        <f t="shared" si="8"/>
        <v>2028</v>
      </c>
      <c r="I50" s="20">
        <f t="shared" si="8"/>
        <v>2029</v>
      </c>
      <c r="J50" s="20">
        <f t="shared" si="8"/>
        <v>2030</v>
      </c>
      <c r="K50" s="20">
        <f t="shared" si="8"/>
        <v>2031</v>
      </c>
      <c r="L50" s="20">
        <f t="shared" si="8"/>
        <v>2032</v>
      </c>
      <c r="M50" s="20">
        <f t="shared" si="8"/>
        <v>2033</v>
      </c>
      <c r="N50" s="20">
        <f t="shared" si="8"/>
        <v>2034</v>
      </c>
      <c r="O50" s="20">
        <f t="shared" si="8"/>
        <v>2035</v>
      </c>
      <c r="P50" s="20">
        <f t="shared" si="8"/>
        <v>2036</v>
      </c>
      <c r="Q50" s="20">
        <f t="shared" si="8"/>
        <v>2037</v>
      </c>
      <c r="R50" s="20">
        <f t="shared" si="8"/>
        <v>2038</v>
      </c>
      <c r="S50" s="20">
        <f t="shared" si="8"/>
        <v>2039</v>
      </c>
      <c r="T50" s="20">
        <f t="shared" si="8"/>
        <v>2040</v>
      </c>
      <c r="U50" s="20">
        <f t="shared" si="8"/>
        <v>2041</v>
      </c>
      <c r="V50" s="20">
        <f t="shared" si="8"/>
        <v>2042</v>
      </c>
      <c r="W50" s="20">
        <f t="shared" si="8"/>
        <v>2043</v>
      </c>
      <c r="X50" s="20">
        <f t="shared" si="8"/>
        <v>2044</v>
      </c>
      <c r="Y50" s="20">
        <f t="shared" si="8"/>
        <v>2045</v>
      </c>
      <c r="Z50" s="20">
        <f t="shared" si="8"/>
        <v>2046</v>
      </c>
      <c r="AA50" s="20">
        <f t="shared" si="8"/>
        <v>2047</v>
      </c>
    </row>
    <row r="51" spans="2:27" x14ac:dyDescent="0.45">
      <c r="B51" s="1" t="s">
        <v>11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</row>
    <row r="52" spans="2:27" s="14" customFormat="1" x14ac:dyDescent="0.45">
      <c r="B52" s="98" t="s">
        <v>12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</row>
    <row r="53" spans="2:27" s="14" customFormat="1" x14ac:dyDescent="0.45">
      <c r="B53" s="98" t="s">
        <v>13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</row>
    <row r="55" spans="2:27" x14ac:dyDescent="0.45">
      <c r="B55" s="2" t="s">
        <v>14</v>
      </c>
      <c r="C55" s="101">
        <f>IFERROR(IRR(C51:AA51),0)</f>
        <v>0</v>
      </c>
    </row>
    <row r="56" spans="2:27" x14ac:dyDescent="0.45">
      <c r="B56" s="1" t="s">
        <v>15</v>
      </c>
      <c r="C56" s="101">
        <f t="shared" ref="C56:C57" si="9">IFERROR(IRR(C52:AA52),0)</f>
        <v>0</v>
      </c>
    </row>
    <row r="57" spans="2:27" x14ac:dyDescent="0.45">
      <c r="B57" s="1" t="s">
        <v>16</v>
      </c>
      <c r="C57" s="101">
        <f t="shared" si="9"/>
        <v>0</v>
      </c>
    </row>
    <row r="59" spans="2:27" x14ac:dyDescent="0.45">
      <c r="B59" s="3" t="s">
        <v>17</v>
      </c>
    </row>
    <row r="61" spans="2:27" x14ac:dyDescent="0.45">
      <c r="B61" s="30" t="s">
        <v>93</v>
      </c>
      <c r="C61" s="121">
        <f>YEAR('Bazinės prielaidos'!E8)</f>
        <v>2023</v>
      </c>
      <c r="D61" s="121">
        <f t="shared" ref="D61:AA61" si="10">D6</f>
        <v>2024</v>
      </c>
      <c r="E61" s="121">
        <f t="shared" si="10"/>
        <v>2025</v>
      </c>
      <c r="F61" s="121">
        <f t="shared" si="10"/>
        <v>2026</v>
      </c>
      <c r="G61" s="121">
        <f t="shared" si="10"/>
        <v>2027</v>
      </c>
      <c r="H61" s="121">
        <f t="shared" si="10"/>
        <v>2028</v>
      </c>
      <c r="I61" s="121">
        <f t="shared" si="10"/>
        <v>2029</v>
      </c>
      <c r="J61" s="121">
        <f t="shared" si="10"/>
        <v>2030</v>
      </c>
      <c r="K61" s="121">
        <f t="shared" si="10"/>
        <v>2031</v>
      </c>
      <c r="L61" s="121">
        <f t="shared" si="10"/>
        <v>2032</v>
      </c>
      <c r="M61" s="121">
        <f t="shared" si="10"/>
        <v>2033</v>
      </c>
      <c r="N61" s="121">
        <f t="shared" si="10"/>
        <v>2034</v>
      </c>
      <c r="O61" s="121">
        <f t="shared" si="10"/>
        <v>2035</v>
      </c>
      <c r="P61" s="121">
        <f t="shared" si="10"/>
        <v>2036</v>
      </c>
      <c r="Q61" s="121">
        <f t="shared" si="10"/>
        <v>2037</v>
      </c>
      <c r="R61" s="121">
        <f t="shared" si="10"/>
        <v>2038</v>
      </c>
      <c r="S61" s="121">
        <f t="shared" si="10"/>
        <v>2039</v>
      </c>
      <c r="T61" s="121">
        <f t="shared" si="10"/>
        <v>2040</v>
      </c>
      <c r="U61" s="121">
        <f t="shared" si="10"/>
        <v>2041</v>
      </c>
      <c r="V61" s="121">
        <f t="shared" si="10"/>
        <v>2042</v>
      </c>
      <c r="W61" s="121">
        <f t="shared" si="10"/>
        <v>2043</v>
      </c>
      <c r="X61" s="121">
        <f t="shared" si="10"/>
        <v>2044</v>
      </c>
      <c r="Y61" s="121">
        <f t="shared" si="10"/>
        <v>2045</v>
      </c>
      <c r="Z61" s="121">
        <f t="shared" si="10"/>
        <v>2046</v>
      </c>
      <c r="AA61" s="121">
        <f t="shared" si="10"/>
        <v>2047</v>
      </c>
    </row>
    <row r="62" spans="2:27" x14ac:dyDescent="0.45">
      <c r="B62" s="1" t="s">
        <v>11</v>
      </c>
      <c r="C62" s="102">
        <f>C7+C18+C29+C40+C51</f>
        <v>0</v>
      </c>
      <c r="D62" s="102">
        <f t="shared" ref="D62:AA64" si="11">D7+D18+D29+D40+D51</f>
        <v>0</v>
      </c>
      <c r="E62" s="102">
        <f t="shared" si="11"/>
        <v>0</v>
      </c>
      <c r="F62" s="102">
        <f t="shared" si="11"/>
        <v>0</v>
      </c>
      <c r="G62" s="102">
        <f t="shared" si="11"/>
        <v>0</v>
      </c>
      <c r="H62" s="102">
        <f t="shared" si="11"/>
        <v>0</v>
      </c>
      <c r="I62" s="102">
        <f t="shared" si="11"/>
        <v>0</v>
      </c>
      <c r="J62" s="102">
        <f t="shared" si="11"/>
        <v>0</v>
      </c>
      <c r="K62" s="102">
        <f t="shared" si="11"/>
        <v>0</v>
      </c>
      <c r="L62" s="102">
        <f t="shared" si="11"/>
        <v>0</v>
      </c>
      <c r="M62" s="102">
        <f t="shared" si="11"/>
        <v>0</v>
      </c>
      <c r="N62" s="102">
        <f t="shared" si="11"/>
        <v>0</v>
      </c>
      <c r="O62" s="102">
        <f t="shared" si="11"/>
        <v>0</v>
      </c>
      <c r="P62" s="102">
        <f t="shared" si="11"/>
        <v>0</v>
      </c>
      <c r="Q62" s="102">
        <f t="shared" si="11"/>
        <v>0</v>
      </c>
      <c r="R62" s="102">
        <f t="shared" si="11"/>
        <v>0</v>
      </c>
      <c r="S62" s="102">
        <f t="shared" si="11"/>
        <v>0</v>
      </c>
      <c r="T62" s="102">
        <f t="shared" si="11"/>
        <v>0</v>
      </c>
      <c r="U62" s="102">
        <f t="shared" si="11"/>
        <v>0</v>
      </c>
      <c r="V62" s="102">
        <f t="shared" si="11"/>
        <v>0</v>
      </c>
      <c r="W62" s="102">
        <f t="shared" si="11"/>
        <v>0</v>
      </c>
      <c r="X62" s="102">
        <f t="shared" si="11"/>
        <v>0</v>
      </c>
      <c r="Y62" s="102">
        <f t="shared" si="11"/>
        <v>0</v>
      </c>
      <c r="Z62" s="102">
        <f t="shared" si="11"/>
        <v>0</v>
      </c>
      <c r="AA62" s="102">
        <f t="shared" si="11"/>
        <v>0</v>
      </c>
    </row>
    <row r="63" spans="2:27" x14ac:dyDescent="0.45">
      <c r="B63" s="98" t="s">
        <v>12</v>
      </c>
      <c r="C63" s="102">
        <f t="shared" ref="C63:R64" si="12">C8+C19+C30+C41+C52</f>
        <v>0</v>
      </c>
      <c r="D63" s="102">
        <f t="shared" si="12"/>
        <v>0</v>
      </c>
      <c r="E63" s="102">
        <f t="shared" si="12"/>
        <v>0</v>
      </c>
      <c r="F63" s="102">
        <f t="shared" si="12"/>
        <v>0</v>
      </c>
      <c r="G63" s="102">
        <f t="shared" si="12"/>
        <v>0</v>
      </c>
      <c r="H63" s="102">
        <f t="shared" si="12"/>
        <v>0</v>
      </c>
      <c r="I63" s="102">
        <f t="shared" si="12"/>
        <v>0</v>
      </c>
      <c r="J63" s="102">
        <f t="shared" si="12"/>
        <v>0</v>
      </c>
      <c r="K63" s="102">
        <f t="shared" si="12"/>
        <v>0</v>
      </c>
      <c r="L63" s="102">
        <f t="shared" si="12"/>
        <v>0</v>
      </c>
      <c r="M63" s="102">
        <f t="shared" si="12"/>
        <v>0</v>
      </c>
      <c r="N63" s="102">
        <f t="shared" si="12"/>
        <v>0</v>
      </c>
      <c r="O63" s="102">
        <f t="shared" si="12"/>
        <v>0</v>
      </c>
      <c r="P63" s="102">
        <f t="shared" si="12"/>
        <v>0</v>
      </c>
      <c r="Q63" s="102">
        <f t="shared" si="12"/>
        <v>0</v>
      </c>
      <c r="R63" s="102">
        <f t="shared" si="12"/>
        <v>0</v>
      </c>
      <c r="S63" s="102">
        <f t="shared" si="11"/>
        <v>0</v>
      </c>
      <c r="T63" s="102">
        <f t="shared" si="11"/>
        <v>0</v>
      </c>
      <c r="U63" s="102">
        <f t="shared" si="11"/>
        <v>0</v>
      </c>
      <c r="V63" s="102">
        <f t="shared" si="11"/>
        <v>0</v>
      </c>
      <c r="W63" s="102">
        <f t="shared" si="11"/>
        <v>0</v>
      </c>
      <c r="X63" s="102">
        <f t="shared" si="11"/>
        <v>0</v>
      </c>
      <c r="Y63" s="102">
        <f t="shared" si="11"/>
        <v>0</v>
      </c>
      <c r="Z63" s="102">
        <f t="shared" si="11"/>
        <v>0</v>
      </c>
      <c r="AA63" s="102">
        <f t="shared" si="11"/>
        <v>0</v>
      </c>
    </row>
    <row r="64" spans="2:27" x14ac:dyDescent="0.45">
      <c r="B64" s="98" t="s">
        <v>13</v>
      </c>
      <c r="C64" s="102">
        <f t="shared" si="12"/>
        <v>0</v>
      </c>
      <c r="D64" s="102">
        <f t="shared" si="11"/>
        <v>0</v>
      </c>
      <c r="E64" s="102">
        <f t="shared" si="11"/>
        <v>0</v>
      </c>
      <c r="F64" s="102">
        <f t="shared" si="11"/>
        <v>0</v>
      </c>
      <c r="G64" s="102">
        <f t="shared" si="11"/>
        <v>0</v>
      </c>
      <c r="H64" s="102">
        <f t="shared" si="11"/>
        <v>0</v>
      </c>
      <c r="I64" s="102">
        <f t="shared" si="11"/>
        <v>0</v>
      </c>
      <c r="J64" s="102">
        <f t="shared" si="11"/>
        <v>0</v>
      </c>
      <c r="K64" s="102">
        <f t="shared" si="11"/>
        <v>0</v>
      </c>
      <c r="L64" s="102">
        <f t="shared" si="11"/>
        <v>0</v>
      </c>
      <c r="M64" s="102">
        <f t="shared" si="11"/>
        <v>0</v>
      </c>
      <c r="N64" s="102">
        <f t="shared" si="11"/>
        <v>0</v>
      </c>
      <c r="O64" s="102">
        <f t="shared" si="11"/>
        <v>0</v>
      </c>
      <c r="P64" s="102">
        <f t="shared" si="11"/>
        <v>0</v>
      </c>
      <c r="Q64" s="102">
        <f t="shared" si="11"/>
        <v>0</v>
      </c>
      <c r="R64" s="102">
        <f t="shared" si="11"/>
        <v>0</v>
      </c>
      <c r="S64" s="102">
        <f t="shared" si="11"/>
        <v>0</v>
      </c>
      <c r="T64" s="102">
        <f t="shared" si="11"/>
        <v>0</v>
      </c>
      <c r="U64" s="102">
        <f t="shared" si="11"/>
        <v>0</v>
      </c>
      <c r="V64" s="102">
        <f t="shared" si="11"/>
        <v>0</v>
      </c>
      <c r="W64" s="102">
        <f t="shared" si="11"/>
        <v>0</v>
      </c>
      <c r="X64" s="102">
        <f t="shared" si="11"/>
        <v>0</v>
      </c>
      <c r="Y64" s="102">
        <f t="shared" si="11"/>
        <v>0</v>
      </c>
      <c r="Z64" s="102">
        <f t="shared" si="11"/>
        <v>0</v>
      </c>
      <c r="AA64" s="102">
        <f t="shared" si="11"/>
        <v>0</v>
      </c>
    </row>
    <row r="66" spans="2:3" x14ac:dyDescent="0.45">
      <c r="B66" s="2" t="s">
        <v>14</v>
      </c>
      <c r="C66" s="101">
        <f>IFERROR(IRR(C62:AA62),0)</f>
        <v>0</v>
      </c>
    </row>
    <row r="67" spans="2:3" x14ac:dyDescent="0.45">
      <c r="B67" s="1" t="s">
        <v>15</v>
      </c>
      <c r="C67" s="101">
        <f t="shared" ref="C67:C68" si="13">IFERROR(IRR(C63:AA63),0)</f>
        <v>0</v>
      </c>
    </row>
    <row r="68" spans="2:3" x14ac:dyDescent="0.45">
      <c r="B68" s="1" t="s">
        <v>16</v>
      </c>
      <c r="C68" s="101">
        <f t="shared" si="13"/>
        <v>0</v>
      </c>
    </row>
  </sheetData>
  <mergeCells count="1">
    <mergeCell ref="M3:P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484"/>
  <sheetViews>
    <sheetView showGridLines="0" zoomScale="90" zoomScaleNormal="90" workbookViewId="0">
      <selection activeCell="AE209" sqref="AE209"/>
    </sheetView>
  </sheetViews>
  <sheetFormatPr defaultColWidth="9.06640625" defaultRowHeight="14.25" outlineLevelRow="1" x14ac:dyDescent="0.45"/>
  <cols>
    <col min="1" max="1" width="1.796875" style="104" customWidth="1"/>
    <col min="2" max="2" width="41.796875" style="104" bestFit="1" customWidth="1"/>
    <col min="3" max="17" width="12.19921875" style="103" customWidth="1"/>
    <col min="18" max="27" width="1.9296875" style="103" customWidth="1"/>
    <col min="28" max="28" width="12.796875" style="104" bestFit="1" customWidth="1"/>
    <col min="29" max="29" width="2.796875" style="104" customWidth="1"/>
    <col min="30" max="16384" width="9.06640625" style="104"/>
  </cols>
  <sheetData>
    <row r="1" spans="2:28" ht="18" x14ac:dyDescent="0.55000000000000004">
      <c r="B1" s="105" t="s">
        <v>91</v>
      </c>
    </row>
    <row r="3" spans="2:28" ht="15.75" x14ac:dyDescent="0.5">
      <c r="B3" s="131" t="s">
        <v>106</v>
      </c>
      <c r="I3" t="s">
        <v>10</v>
      </c>
      <c r="J3"/>
      <c r="K3"/>
      <c r="L3"/>
    </row>
    <row r="4" spans="2:28" x14ac:dyDescent="0.45">
      <c r="I4" s="161" t="s">
        <v>122</v>
      </c>
      <c r="J4" s="161"/>
      <c r="K4" s="161"/>
      <c r="L4" s="161"/>
    </row>
    <row r="5" spans="2:28" ht="15.75" x14ac:dyDescent="0.5">
      <c r="B5" s="131" t="s">
        <v>115</v>
      </c>
      <c r="I5" s="161"/>
      <c r="J5" s="161"/>
      <c r="K5" s="161"/>
      <c r="L5" s="161"/>
    </row>
    <row r="7" spans="2:28" x14ac:dyDescent="0.45">
      <c r="B7" s="108" t="s">
        <v>2</v>
      </c>
    </row>
    <row r="9" spans="2:28" x14ac:dyDescent="0.45">
      <c r="B9" s="124" t="s">
        <v>1</v>
      </c>
      <c r="C9" s="124">
        <f>YEAR('Bazinės prielaidos'!$E$8)</f>
        <v>2023</v>
      </c>
      <c r="D9" s="124">
        <f>C9+1</f>
        <v>2024</v>
      </c>
      <c r="E9" s="124">
        <f t="shared" ref="E9:AA9" si="0">D9+1</f>
        <v>2025</v>
      </c>
      <c r="F9" s="124">
        <f t="shared" si="0"/>
        <v>2026</v>
      </c>
      <c r="G9" s="124">
        <f t="shared" si="0"/>
        <v>2027</v>
      </c>
      <c r="H9" s="124">
        <f t="shared" si="0"/>
        <v>2028</v>
      </c>
      <c r="I9" s="124">
        <f t="shared" si="0"/>
        <v>2029</v>
      </c>
      <c r="J9" s="124">
        <f t="shared" si="0"/>
        <v>2030</v>
      </c>
      <c r="K9" s="124">
        <f t="shared" si="0"/>
        <v>2031</v>
      </c>
      <c r="L9" s="124">
        <f t="shared" si="0"/>
        <v>2032</v>
      </c>
      <c r="M9" s="124">
        <f t="shared" si="0"/>
        <v>2033</v>
      </c>
      <c r="N9" s="124">
        <f t="shared" si="0"/>
        <v>2034</v>
      </c>
      <c r="O9" s="124">
        <f t="shared" si="0"/>
        <v>2035</v>
      </c>
      <c r="P9" s="124">
        <f t="shared" si="0"/>
        <v>2036</v>
      </c>
      <c r="Q9" s="124">
        <f t="shared" si="0"/>
        <v>2037</v>
      </c>
      <c r="R9" s="124">
        <f t="shared" si="0"/>
        <v>2038</v>
      </c>
      <c r="S9" s="124">
        <f t="shared" si="0"/>
        <v>2039</v>
      </c>
      <c r="T9" s="124">
        <f t="shared" si="0"/>
        <v>2040</v>
      </c>
      <c r="U9" s="124">
        <f t="shared" si="0"/>
        <v>2041</v>
      </c>
      <c r="V9" s="124">
        <f t="shared" si="0"/>
        <v>2042</v>
      </c>
      <c r="W9" s="124">
        <f t="shared" si="0"/>
        <v>2043</v>
      </c>
      <c r="X9" s="124">
        <f t="shared" si="0"/>
        <v>2044</v>
      </c>
      <c r="Y9" s="124">
        <f t="shared" si="0"/>
        <v>2045</v>
      </c>
      <c r="Z9" s="124">
        <f t="shared" si="0"/>
        <v>2046</v>
      </c>
      <c r="AA9" s="124">
        <f t="shared" si="0"/>
        <v>2047</v>
      </c>
      <c r="AB9" s="124" t="s">
        <v>71</v>
      </c>
    </row>
    <row r="10" spans="2:28" ht="15.75" customHeight="1" x14ac:dyDescent="0.45">
      <c r="B10" s="112" t="s">
        <v>97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6">
        <f>SUM(C10:AA10)</f>
        <v>0</v>
      </c>
    </row>
    <row r="11" spans="2:28" ht="15.75" customHeight="1" x14ac:dyDescent="0.45">
      <c r="B11" s="127" t="s">
        <v>102</v>
      </c>
      <c r="C11" s="126">
        <f>SUM(C12:C13)</f>
        <v>0</v>
      </c>
      <c r="D11" s="126">
        <f t="shared" ref="D11:AA11" si="1">SUM(D12:D13)</f>
        <v>0</v>
      </c>
      <c r="E11" s="126">
        <f t="shared" si="1"/>
        <v>0</v>
      </c>
      <c r="F11" s="126">
        <f t="shared" si="1"/>
        <v>0</v>
      </c>
      <c r="G11" s="126">
        <f t="shared" si="1"/>
        <v>0</v>
      </c>
      <c r="H11" s="126">
        <f t="shared" si="1"/>
        <v>0</v>
      </c>
      <c r="I11" s="126">
        <f t="shared" si="1"/>
        <v>0</v>
      </c>
      <c r="J11" s="126">
        <f t="shared" si="1"/>
        <v>0</v>
      </c>
      <c r="K11" s="126">
        <f t="shared" si="1"/>
        <v>0</v>
      </c>
      <c r="L11" s="126">
        <f t="shared" si="1"/>
        <v>0</v>
      </c>
      <c r="M11" s="126">
        <f t="shared" si="1"/>
        <v>0</v>
      </c>
      <c r="N11" s="126">
        <f t="shared" si="1"/>
        <v>0</v>
      </c>
      <c r="O11" s="126">
        <f t="shared" si="1"/>
        <v>0</v>
      </c>
      <c r="P11" s="126">
        <f t="shared" si="1"/>
        <v>0</v>
      </c>
      <c r="Q11" s="126">
        <f t="shared" si="1"/>
        <v>0</v>
      </c>
      <c r="R11" s="126">
        <f t="shared" si="1"/>
        <v>0</v>
      </c>
      <c r="S11" s="126">
        <f t="shared" si="1"/>
        <v>0</v>
      </c>
      <c r="T11" s="126">
        <f t="shared" si="1"/>
        <v>0</v>
      </c>
      <c r="U11" s="126">
        <f t="shared" si="1"/>
        <v>0</v>
      </c>
      <c r="V11" s="126">
        <f t="shared" si="1"/>
        <v>0</v>
      </c>
      <c r="W11" s="126">
        <f t="shared" si="1"/>
        <v>0</v>
      </c>
      <c r="X11" s="126">
        <f t="shared" si="1"/>
        <v>0</v>
      </c>
      <c r="Y11" s="126">
        <f t="shared" si="1"/>
        <v>0</v>
      </c>
      <c r="Z11" s="126">
        <f t="shared" si="1"/>
        <v>0</v>
      </c>
      <c r="AA11" s="126">
        <f t="shared" si="1"/>
        <v>0</v>
      </c>
      <c r="AB11" s="126">
        <f t="shared" ref="AB11:AB18" si="2">SUM(C11:AA11)</f>
        <v>0</v>
      </c>
    </row>
    <row r="12" spans="2:28" ht="15.75" customHeight="1" x14ac:dyDescent="0.45">
      <c r="B12" s="128" t="s">
        <v>98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6">
        <f t="shared" si="2"/>
        <v>0</v>
      </c>
    </row>
    <row r="13" spans="2:28" ht="15.75" customHeight="1" x14ac:dyDescent="0.45">
      <c r="B13" s="128" t="s">
        <v>99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6">
        <f t="shared" si="2"/>
        <v>0</v>
      </c>
    </row>
    <row r="14" spans="2:28" ht="15.75" customHeight="1" x14ac:dyDescent="0.45">
      <c r="B14" s="127" t="s">
        <v>103</v>
      </c>
      <c r="C14" s="126">
        <f>SUM(C15:C16)</f>
        <v>0</v>
      </c>
      <c r="D14" s="126">
        <f t="shared" ref="D14:AA14" si="3">SUM(D15:D16)</f>
        <v>0</v>
      </c>
      <c r="E14" s="126">
        <f t="shared" si="3"/>
        <v>0</v>
      </c>
      <c r="F14" s="126">
        <f t="shared" si="3"/>
        <v>0</v>
      </c>
      <c r="G14" s="126">
        <f t="shared" ref="G14:Q14" si="4">SUM(G15:G16)</f>
        <v>0</v>
      </c>
      <c r="H14" s="126">
        <f t="shared" si="4"/>
        <v>0</v>
      </c>
      <c r="I14" s="126">
        <f t="shared" si="4"/>
        <v>0</v>
      </c>
      <c r="J14" s="126">
        <f t="shared" si="4"/>
        <v>0</v>
      </c>
      <c r="K14" s="126">
        <f t="shared" si="4"/>
        <v>0</v>
      </c>
      <c r="L14" s="126">
        <f t="shared" si="4"/>
        <v>0</v>
      </c>
      <c r="M14" s="126">
        <f t="shared" si="4"/>
        <v>0</v>
      </c>
      <c r="N14" s="126">
        <f t="shared" si="4"/>
        <v>0</v>
      </c>
      <c r="O14" s="126">
        <f t="shared" si="4"/>
        <v>0</v>
      </c>
      <c r="P14" s="126">
        <f t="shared" si="4"/>
        <v>0</v>
      </c>
      <c r="Q14" s="126">
        <f t="shared" si="4"/>
        <v>0</v>
      </c>
      <c r="R14" s="126">
        <f t="shared" si="3"/>
        <v>0</v>
      </c>
      <c r="S14" s="126">
        <f t="shared" si="3"/>
        <v>0</v>
      </c>
      <c r="T14" s="126">
        <f t="shared" si="3"/>
        <v>0</v>
      </c>
      <c r="U14" s="126">
        <f t="shared" si="3"/>
        <v>0</v>
      </c>
      <c r="V14" s="126">
        <f t="shared" si="3"/>
        <v>0</v>
      </c>
      <c r="W14" s="126">
        <f t="shared" si="3"/>
        <v>0</v>
      </c>
      <c r="X14" s="126">
        <f t="shared" si="3"/>
        <v>0</v>
      </c>
      <c r="Y14" s="126">
        <f t="shared" si="3"/>
        <v>0</v>
      </c>
      <c r="Z14" s="126">
        <f t="shared" si="3"/>
        <v>0</v>
      </c>
      <c r="AA14" s="126">
        <f t="shared" si="3"/>
        <v>0</v>
      </c>
      <c r="AB14" s="126">
        <f t="shared" si="2"/>
        <v>0</v>
      </c>
    </row>
    <row r="15" spans="2:28" s="107" customFormat="1" ht="15.75" customHeight="1" x14ac:dyDescent="0.45">
      <c r="B15" s="128" t="s">
        <v>108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6">
        <f t="shared" si="2"/>
        <v>0</v>
      </c>
    </row>
    <row r="16" spans="2:28" s="107" customFormat="1" ht="15.75" customHeight="1" x14ac:dyDescent="0.45">
      <c r="B16" s="128" t="s">
        <v>109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6">
        <f t="shared" si="2"/>
        <v>0</v>
      </c>
    </row>
    <row r="17" spans="2:30" ht="15.75" customHeight="1" x14ac:dyDescent="0.45">
      <c r="B17" s="127" t="s">
        <v>104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6">
        <f t="shared" si="2"/>
        <v>0</v>
      </c>
    </row>
    <row r="18" spans="2:30" s="108" customFormat="1" ht="15.75" customHeight="1" x14ac:dyDescent="0.45">
      <c r="B18" s="130" t="s">
        <v>71</v>
      </c>
      <c r="C18" s="126">
        <f>SUM(C10:C11,C14,C17)</f>
        <v>0</v>
      </c>
      <c r="D18" s="126">
        <f t="shared" ref="D18:AA18" si="5">SUM(D10:D11,D14,D17)</f>
        <v>0</v>
      </c>
      <c r="E18" s="126">
        <f t="shared" si="5"/>
        <v>0</v>
      </c>
      <c r="F18" s="126">
        <f t="shared" si="5"/>
        <v>0</v>
      </c>
      <c r="G18" s="126">
        <f t="shared" si="5"/>
        <v>0</v>
      </c>
      <c r="H18" s="126">
        <f t="shared" si="5"/>
        <v>0</v>
      </c>
      <c r="I18" s="126">
        <f t="shared" si="5"/>
        <v>0</v>
      </c>
      <c r="J18" s="126">
        <f t="shared" si="5"/>
        <v>0</v>
      </c>
      <c r="K18" s="126">
        <f t="shared" si="5"/>
        <v>0</v>
      </c>
      <c r="L18" s="126">
        <f t="shared" si="5"/>
        <v>0</v>
      </c>
      <c r="M18" s="126">
        <f t="shared" si="5"/>
        <v>0</v>
      </c>
      <c r="N18" s="126">
        <f t="shared" si="5"/>
        <v>0</v>
      </c>
      <c r="O18" s="126">
        <f t="shared" si="5"/>
        <v>0</v>
      </c>
      <c r="P18" s="126">
        <f t="shared" si="5"/>
        <v>0</v>
      </c>
      <c r="Q18" s="126">
        <f t="shared" si="5"/>
        <v>0</v>
      </c>
      <c r="R18" s="126">
        <f t="shared" si="5"/>
        <v>0</v>
      </c>
      <c r="S18" s="126">
        <f t="shared" si="5"/>
        <v>0</v>
      </c>
      <c r="T18" s="126">
        <f t="shared" si="5"/>
        <v>0</v>
      </c>
      <c r="U18" s="126">
        <f t="shared" si="5"/>
        <v>0</v>
      </c>
      <c r="V18" s="126">
        <f t="shared" si="5"/>
        <v>0</v>
      </c>
      <c r="W18" s="126">
        <f t="shared" si="5"/>
        <v>0</v>
      </c>
      <c r="X18" s="126">
        <f t="shared" si="5"/>
        <v>0</v>
      </c>
      <c r="Y18" s="126">
        <f t="shared" si="5"/>
        <v>0</v>
      </c>
      <c r="Z18" s="126">
        <f t="shared" si="5"/>
        <v>0</v>
      </c>
      <c r="AA18" s="126">
        <f t="shared" si="5"/>
        <v>0</v>
      </c>
      <c r="AB18" s="126">
        <f t="shared" si="2"/>
        <v>0</v>
      </c>
      <c r="AD18" s="109"/>
    </row>
    <row r="20" spans="2:30" x14ac:dyDescent="0.45">
      <c r="B20" s="108" t="s">
        <v>3</v>
      </c>
    </row>
    <row r="22" spans="2:30" x14ac:dyDescent="0.45">
      <c r="B22" s="124" t="s">
        <v>1</v>
      </c>
      <c r="C22" s="124">
        <f>YEAR('Bazinės prielaidos'!$E$8)</f>
        <v>2023</v>
      </c>
      <c r="D22" s="124">
        <f>C22+1</f>
        <v>2024</v>
      </c>
      <c r="E22" s="124">
        <f t="shared" ref="E22:AA22" si="6">D22+1</f>
        <v>2025</v>
      </c>
      <c r="F22" s="124">
        <f t="shared" si="6"/>
        <v>2026</v>
      </c>
      <c r="G22" s="124">
        <f t="shared" si="6"/>
        <v>2027</v>
      </c>
      <c r="H22" s="124">
        <f t="shared" si="6"/>
        <v>2028</v>
      </c>
      <c r="I22" s="124">
        <f t="shared" si="6"/>
        <v>2029</v>
      </c>
      <c r="J22" s="124">
        <f t="shared" si="6"/>
        <v>2030</v>
      </c>
      <c r="K22" s="124">
        <f t="shared" si="6"/>
        <v>2031</v>
      </c>
      <c r="L22" s="124">
        <f t="shared" si="6"/>
        <v>2032</v>
      </c>
      <c r="M22" s="124">
        <f t="shared" si="6"/>
        <v>2033</v>
      </c>
      <c r="N22" s="124">
        <f t="shared" si="6"/>
        <v>2034</v>
      </c>
      <c r="O22" s="124">
        <f t="shared" si="6"/>
        <v>2035</v>
      </c>
      <c r="P22" s="124">
        <f t="shared" si="6"/>
        <v>2036</v>
      </c>
      <c r="Q22" s="124">
        <f t="shared" si="6"/>
        <v>2037</v>
      </c>
      <c r="R22" s="124">
        <f t="shared" si="6"/>
        <v>2038</v>
      </c>
      <c r="S22" s="124">
        <f t="shared" si="6"/>
        <v>2039</v>
      </c>
      <c r="T22" s="124">
        <f t="shared" si="6"/>
        <v>2040</v>
      </c>
      <c r="U22" s="124">
        <f t="shared" si="6"/>
        <v>2041</v>
      </c>
      <c r="V22" s="124">
        <f t="shared" si="6"/>
        <v>2042</v>
      </c>
      <c r="W22" s="124">
        <f t="shared" si="6"/>
        <v>2043</v>
      </c>
      <c r="X22" s="124">
        <f t="shared" si="6"/>
        <v>2044</v>
      </c>
      <c r="Y22" s="124">
        <f t="shared" si="6"/>
        <v>2045</v>
      </c>
      <c r="Z22" s="124">
        <f t="shared" si="6"/>
        <v>2046</v>
      </c>
      <c r="AA22" s="124">
        <f t="shared" si="6"/>
        <v>2047</v>
      </c>
      <c r="AB22" s="124" t="s">
        <v>71</v>
      </c>
    </row>
    <row r="23" spans="2:30" ht="15.75" customHeight="1" x14ac:dyDescent="0.45">
      <c r="B23" s="112" t="str">
        <f>$B$10</f>
        <v>M1 ir M2 - nuosavo ir skolinto kapitalo srautai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6">
        <f>SUM(C23:AA23)</f>
        <v>0</v>
      </c>
    </row>
    <row r="24" spans="2:30" ht="15.75" customHeight="1" x14ac:dyDescent="0.45">
      <c r="B24" s="127" t="str">
        <f>$B$11</f>
        <v>M3 - Finansinės ir investicinės veiklos pajamos</v>
      </c>
      <c r="C24" s="126">
        <f>SUM(C25:C26)</f>
        <v>0</v>
      </c>
      <c r="D24" s="126">
        <f t="shared" ref="D24" si="7">SUM(D25:D26)</f>
        <v>0</v>
      </c>
      <c r="E24" s="126">
        <f t="shared" ref="E24" si="8">SUM(E25:E26)</f>
        <v>0</v>
      </c>
      <c r="F24" s="126">
        <f t="shared" ref="F24" si="9">SUM(F25:F26)</f>
        <v>0</v>
      </c>
      <c r="G24" s="126">
        <f t="shared" ref="G24" si="10">SUM(G25:G26)</f>
        <v>0</v>
      </c>
      <c r="H24" s="126">
        <f t="shared" ref="H24" si="11">SUM(H25:H26)</f>
        <v>0</v>
      </c>
      <c r="I24" s="126">
        <f t="shared" ref="I24" si="12">SUM(I25:I26)</f>
        <v>0</v>
      </c>
      <c r="J24" s="126">
        <f t="shared" ref="J24" si="13">SUM(J25:J26)</f>
        <v>0</v>
      </c>
      <c r="K24" s="126">
        <f t="shared" ref="K24" si="14">SUM(K25:K26)</f>
        <v>0</v>
      </c>
      <c r="L24" s="126">
        <f t="shared" ref="L24" si="15">SUM(L25:L26)</f>
        <v>0</v>
      </c>
      <c r="M24" s="126">
        <f t="shared" ref="M24" si="16">SUM(M25:M26)</f>
        <v>0</v>
      </c>
      <c r="N24" s="126">
        <f t="shared" ref="N24" si="17">SUM(N25:N26)</f>
        <v>0</v>
      </c>
      <c r="O24" s="126">
        <f t="shared" ref="O24" si="18">SUM(O25:O26)</f>
        <v>0</v>
      </c>
      <c r="P24" s="126">
        <f t="shared" ref="P24" si="19">SUM(P25:P26)</f>
        <v>0</v>
      </c>
      <c r="Q24" s="126">
        <f t="shared" ref="Q24" si="20">SUM(Q25:Q26)</f>
        <v>0</v>
      </c>
      <c r="R24" s="126">
        <f t="shared" ref="R24" si="21">SUM(R25:R26)</f>
        <v>0</v>
      </c>
      <c r="S24" s="126">
        <f t="shared" ref="S24" si="22">SUM(S25:S26)</f>
        <v>0</v>
      </c>
      <c r="T24" s="126">
        <f t="shared" ref="T24" si="23">SUM(T25:T26)</f>
        <v>0</v>
      </c>
      <c r="U24" s="126">
        <f t="shared" ref="U24" si="24">SUM(U25:U26)</f>
        <v>0</v>
      </c>
      <c r="V24" s="126">
        <f t="shared" ref="V24" si="25">SUM(V25:V26)</f>
        <v>0</v>
      </c>
      <c r="W24" s="126">
        <f t="shared" ref="W24" si="26">SUM(W25:W26)</f>
        <v>0</v>
      </c>
      <c r="X24" s="126">
        <f t="shared" ref="X24" si="27">SUM(X25:X26)</f>
        <v>0</v>
      </c>
      <c r="Y24" s="126">
        <f t="shared" ref="Y24" si="28">SUM(Y25:Y26)</f>
        <v>0</v>
      </c>
      <c r="Z24" s="126">
        <f t="shared" ref="Z24" si="29">SUM(Z25:Z26)</f>
        <v>0</v>
      </c>
      <c r="AA24" s="126">
        <f t="shared" ref="AA24" si="30">SUM(AA25:AA26)</f>
        <v>0</v>
      </c>
      <c r="AB24" s="126">
        <f t="shared" ref="AB24:AB31" si="31">SUM(C24:AA24)</f>
        <v>0</v>
      </c>
    </row>
    <row r="25" spans="2:30" ht="15.75" customHeight="1" x14ac:dyDescent="0.45">
      <c r="B25" s="128" t="str">
        <f>$B$12</f>
        <v>M3n1 - Finansinės veiklos (palūkanų) pajamos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6">
        <f t="shared" si="31"/>
        <v>0</v>
      </c>
    </row>
    <row r="26" spans="2:30" ht="15.75" customHeight="1" x14ac:dyDescent="0.45">
      <c r="B26" s="128" t="str">
        <f>$B$13</f>
        <v>M3n2 - Investicinės veiklos ir nuosavo kapitalo pajamos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6">
        <f t="shared" si="31"/>
        <v>0</v>
      </c>
    </row>
    <row r="27" spans="2:30" ht="15.75" customHeight="1" x14ac:dyDescent="0.45">
      <c r="B27" s="127" t="str">
        <f>$B$14</f>
        <v>M4 - Paslaugų teikimo ir priežiūros pajamos</v>
      </c>
      <c r="C27" s="126">
        <f>SUM(C28:C29)</f>
        <v>0</v>
      </c>
      <c r="D27" s="126">
        <f t="shared" ref="D27" si="32">SUM(D28:D29)</f>
        <v>0</v>
      </c>
      <c r="E27" s="126">
        <f t="shared" ref="E27" si="33">SUM(E28:E29)</f>
        <v>0</v>
      </c>
      <c r="F27" s="126">
        <f t="shared" ref="F27" si="34">SUM(F28:F29)</f>
        <v>0</v>
      </c>
      <c r="G27" s="126">
        <f t="shared" ref="G27" si="35">SUM(G28:G29)</f>
        <v>0</v>
      </c>
      <c r="H27" s="126">
        <f t="shared" ref="H27" si="36">SUM(H28:H29)</f>
        <v>0</v>
      </c>
      <c r="I27" s="126">
        <f t="shared" ref="I27" si="37">SUM(I28:I29)</f>
        <v>0</v>
      </c>
      <c r="J27" s="126">
        <f t="shared" ref="J27" si="38">SUM(J28:J29)</f>
        <v>0</v>
      </c>
      <c r="K27" s="126">
        <f t="shared" ref="K27" si="39">SUM(K28:K29)</f>
        <v>0</v>
      </c>
      <c r="L27" s="126">
        <f t="shared" ref="L27" si="40">SUM(L28:L29)</f>
        <v>0</v>
      </c>
      <c r="M27" s="126">
        <f t="shared" ref="M27" si="41">SUM(M28:M29)</f>
        <v>0</v>
      </c>
      <c r="N27" s="126">
        <f t="shared" ref="N27" si="42">SUM(N28:N29)</f>
        <v>0</v>
      </c>
      <c r="O27" s="126">
        <f t="shared" ref="O27" si="43">SUM(O28:O29)</f>
        <v>0</v>
      </c>
      <c r="P27" s="126">
        <f t="shared" ref="P27" si="44">SUM(P28:P29)</f>
        <v>0</v>
      </c>
      <c r="Q27" s="126">
        <f t="shared" ref="Q27" si="45">SUM(Q28:Q29)</f>
        <v>0</v>
      </c>
      <c r="R27" s="126">
        <f t="shared" ref="R27" si="46">SUM(R28:R29)</f>
        <v>0</v>
      </c>
      <c r="S27" s="126">
        <f t="shared" ref="S27" si="47">SUM(S28:S29)</f>
        <v>0</v>
      </c>
      <c r="T27" s="126">
        <f t="shared" ref="T27" si="48">SUM(T28:T29)</f>
        <v>0</v>
      </c>
      <c r="U27" s="126">
        <f t="shared" ref="U27" si="49">SUM(U28:U29)</f>
        <v>0</v>
      </c>
      <c r="V27" s="126">
        <f t="shared" ref="V27" si="50">SUM(V28:V29)</f>
        <v>0</v>
      </c>
      <c r="W27" s="126">
        <f t="shared" ref="W27" si="51">SUM(W28:W29)</f>
        <v>0</v>
      </c>
      <c r="X27" s="126">
        <f t="shared" ref="X27" si="52">SUM(X28:X29)</f>
        <v>0</v>
      </c>
      <c r="Y27" s="126">
        <f t="shared" ref="Y27" si="53">SUM(Y28:Y29)</f>
        <v>0</v>
      </c>
      <c r="Z27" s="126">
        <f t="shared" ref="Z27" si="54">SUM(Z28:Z29)</f>
        <v>0</v>
      </c>
      <c r="AA27" s="126">
        <f t="shared" ref="AA27" si="55">SUM(AA28:AA29)</f>
        <v>0</v>
      </c>
      <c r="AB27" s="126">
        <f t="shared" si="31"/>
        <v>0</v>
      </c>
    </row>
    <row r="28" spans="2:30" s="107" customFormat="1" ht="15.75" customHeight="1" x14ac:dyDescent="0.45">
      <c r="B28" s="128" t="str">
        <f>$B$15</f>
        <v>M4.1 - Paslaugų teikimo pajamos ir remonto pajamos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6">
        <f t="shared" si="31"/>
        <v>0</v>
      </c>
    </row>
    <row r="29" spans="2:30" s="107" customFormat="1" ht="15.75" customHeight="1" x14ac:dyDescent="0.45">
      <c r="B29" s="128" t="str">
        <f>$B$16</f>
        <v>M4.2 - Atnaujinimo pajamos</v>
      </c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6">
        <f t="shared" si="31"/>
        <v>0</v>
      </c>
    </row>
    <row r="30" spans="2:30" ht="15.75" customHeight="1" x14ac:dyDescent="0.45">
      <c r="B30" s="127" t="str">
        <f>$B$17</f>
        <v>M5 - Administravimo ir valdymo pajamos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6">
        <f t="shared" si="31"/>
        <v>0</v>
      </c>
    </row>
    <row r="31" spans="2:30" s="108" customFormat="1" ht="15.75" customHeight="1" x14ac:dyDescent="0.45">
      <c r="B31" s="130" t="str">
        <f>$B$18</f>
        <v>Viso:</v>
      </c>
      <c r="C31" s="126">
        <f>SUM(C23:C24,C27,C30)</f>
        <v>0</v>
      </c>
      <c r="D31" s="126">
        <f t="shared" ref="D31" si="56">SUM(D23:D24,D27,D30)</f>
        <v>0</v>
      </c>
      <c r="E31" s="126">
        <f t="shared" ref="E31" si="57">SUM(E23:E24,E27,E30)</f>
        <v>0</v>
      </c>
      <c r="F31" s="126">
        <f t="shared" ref="F31" si="58">SUM(F23:F24,F27,F30)</f>
        <v>0</v>
      </c>
      <c r="G31" s="126">
        <f t="shared" ref="G31" si="59">SUM(G23:G24,G27,G30)</f>
        <v>0</v>
      </c>
      <c r="H31" s="126">
        <f t="shared" ref="H31" si="60">SUM(H23:H24,H27,H30)</f>
        <v>0</v>
      </c>
      <c r="I31" s="126">
        <f t="shared" ref="I31" si="61">SUM(I23:I24,I27,I30)</f>
        <v>0</v>
      </c>
      <c r="J31" s="126">
        <f t="shared" ref="J31" si="62">SUM(J23:J24,J27,J30)</f>
        <v>0</v>
      </c>
      <c r="K31" s="126">
        <f t="shared" ref="K31" si="63">SUM(K23:K24,K27,K30)</f>
        <v>0</v>
      </c>
      <c r="L31" s="126">
        <f t="shared" ref="L31" si="64">SUM(L23:L24,L27,L30)</f>
        <v>0</v>
      </c>
      <c r="M31" s="126">
        <f t="shared" ref="M31" si="65">SUM(M23:M24,M27,M30)</f>
        <v>0</v>
      </c>
      <c r="N31" s="126">
        <f t="shared" ref="N31" si="66">SUM(N23:N24,N27,N30)</f>
        <v>0</v>
      </c>
      <c r="O31" s="126">
        <f t="shared" ref="O31" si="67">SUM(O23:O24,O27,O30)</f>
        <v>0</v>
      </c>
      <c r="P31" s="126">
        <f t="shared" ref="P31" si="68">SUM(P23:P24,P27,P30)</f>
        <v>0</v>
      </c>
      <c r="Q31" s="126">
        <f t="shared" ref="Q31" si="69">SUM(Q23:Q24,Q27,Q30)</f>
        <v>0</v>
      </c>
      <c r="R31" s="126">
        <f t="shared" ref="R31" si="70">SUM(R23:R24,R27,R30)</f>
        <v>0</v>
      </c>
      <c r="S31" s="126">
        <f t="shared" ref="S31" si="71">SUM(S23:S24,S27,S30)</f>
        <v>0</v>
      </c>
      <c r="T31" s="126">
        <f t="shared" ref="T31" si="72">SUM(T23:T24,T27,T30)</f>
        <v>0</v>
      </c>
      <c r="U31" s="126">
        <f t="shared" ref="U31" si="73">SUM(U23:U24,U27,U30)</f>
        <v>0</v>
      </c>
      <c r="V31" s="126">
        <f t="shared" ref="V31" si="74">SUM(V23:V24,V27,V30)</f>
        <v>0</v>
      </c>
      <c r="W31" s="126">
        <f t="shared" ref="W31" si="75">SUM(W23:W24,W27,W30)</f>
        <v>0</v>
      </c>
      <c r="X31" s="126">
        <f t="shared" ref="X31" si="76">SUM(X23:X24,X27,X30)</f>
        <v>0</v>
      </c>
      <c r="Y31" s="126">
        <f t="shared" ref="Y31" si="77">SUM(Y23:Y24,Y27,Y30)</f>
        <v>0</v>
      </c>
      <c r="Z31" s="126">
        <f t="shared" ref="Z31" si="78">SUM(Z23:Z24,Z27,Z30)</f>
        <v>0</v>
      </c>
      <c r="AA31" s="126">
        <f t="shared" ref="AA31" si="79">SUM(AA23:AA24,AA27,AA30)</f>
        <v>0</v>
      </c>
      <c r="AB31" s="126">
        <f t="shared" si="31"/>
        <v>0</v>
      </c>
      <c r="AD31" s="109"/>
    </row>
    <row r="33" spans="2:30" x14ac:dyDescent="0.45">
      <c r="B33" s="108" t="s">
        <v>4</v>
      </c>
    </row>
    <row r="35" spans="2:30" x14ac:dyDescent="0.45">
      <c r="B35" s="124" t="s">
        <v>1</v>
      </c>
      <c r="C35" s="124">
        <f>YEAR('Bazinės prielaidos'!$E$8)</f>
        <v>2023</v>
      </c>
      <c r="D35" s="124">
        <f>C35+1</f>
        <v>2024</v>
      </c>
      <c r="E35" s="124">
        <f t="shared" ref="E35:AA35" si="80">D35+1</f>
        <v>2025</v>
      </c>
      <c r="F35" s="124">
        <f t="shared" si="80"/>
        <v>2026</v>
      </c>
      <c r="G35" s="124">
        <f t="shared" si="80"/>
        <v>2027</v>
      </c>
      <c r="H35" s="124">
        <f t="shared" si="80"/>
        <v>2028</v>
      </c>
      <c r="I35" s="124">
        <f t="shared" si="80"/>
        <v>2029</v>
      </c>
      <c r="J35" s="124">
        <f t="shared" si="80"/>
        <v>2030</v>
      </c>
      <c r="K35" s="124">
        <f t="shared" si="80"/>
        <v>2031</v>
      </c>
      <c r="L35" s="124">
        <f t="shared" si="80"/>
        <v>2032</v>
      </c>
      <c r="M35" s="124">
        <f t="shared" si="80"/>
        <v>2033</v>
      </c>
      <c r="N35" s="124">
        <f t="shared" si="80"/>
        <v>2034</v>
      </c>
      <c r="O35" s="124">
        <f t="shared" si="80"/>
        <v>2035</v>
      </c>
      <c r="P35" s="124">
        <f t="shared" si="80"/>
        <v>2036</v>
      </c>
      <c r="Q35" s="124">
        <f t="shared" si="80"/>
        <v>2037</v>
      </c>
      <c r="R35" s="124">
        <f t="shared" si="80"/>
        <v>2038</v>
      </c>
      <c r="S35" s="124">
        <f t="shared" si="80"/>
        <v>2039</v>
      </c>
      <c r="T35" s="124">
        <f t="shared" si="80"/>
        <v>2040</v>
      </c>
      <c r="U35" s="124">
        <f t="shared" si="80"/>
        <v>2041</v>
      </c>
      <c r="V35" s="124">
        <f t="shared" si="80"/>
        <v>2042</v>
      </c>
      <c r="W35" s="124">
        <f t="shared" si="80"/>
        <v>2043</v>
      </c>
      <c r="X35" s="124">
        <f t="shared" si="80"/>
        <v>2044</v>
      </c>
      <c r="Y35" s="124">
        <f t="shared" si="80"/>
        <v>2045</v>
      </c>
      <c r="Z35" s="124">
        <f t="shared" si="80"/>
        <v>2046</v>
      </c>
      <c r="AA35" s="124">
        <f t="shared" si="80"/>
        <v>2047</v>
      </c>
      <c r="AB35" s="124" t="s">
        <v>71</v>
      </c>
    </row>
    <row r="36" spans="2:30" ht="15.75" customHeight="1" x14ac:dyDescent="0.45">
      <c r="B36" s="112" t="str">
        <f>$B$10</f>
        <v>M1 ir M2 - nuosavo ir skolinto kapitalo srautai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6">
        <f>SUM(C36:AA36)</f>
        <v>0</v>
      </c>
    </row>
    <row r="37" spans="2:30" ht="15.75" customHeight="1" x14ac:dyDescent="0.45">
      <c r="B37" s="127" t="str">
        <f>$B$11</f>
        <v>M3 - Finansinės ir investicinės veiklos pajamos</v>
      </c>
      <c r="C37" s="126">
        <f>SUM(C38:C39)</f>
        <v>0</v>
      </c>
      <c r="D37" s="126">
        <f t="shared" ref="D37" si="81">SUM(D38:D39)</f>
        <v>0</v>
      </c>
      <c r="E37" s="126">
        <f t="shared" ref="E37" si="82">SUM(E38:E39)</f>
        <v>0</v>
      </c>
      <c r="F37" s="126">
        <f t="shared" ref="F37" si="83">SUM(F38:F39)</f>
        <v>0</v>
      </c>
      <c r="G37" s="126">
        <f t="shared" ref="G37" si="84">SUM(G38:G39)</f>
        <v>0</v>
      </c>
      <c r="H37" s="126">
        <f t="shared" ref="H37" si="85">SUM(H38:H39)</f>
        <v>0</v>
      </c>
      <c r="I37" s="126">
        <f t="shared" ref="I37" si="86">SUM(I38:I39)</f>
        <v>0</v>
      </c>
      <c r="J37" s="126">
        <f t="shared" ref="J37" si="87">SUM(J38:J39)</f>
        <v>0</v>
      </c>
      <c r="K37" s="126">
        <f t="shared" ref="K37" si="88">SUM(K38:K39)</f>
        <v>0</v>
      </c>
      <c r="L37" s="126">
        <f t="shared" ref="L37" si="89">SUM(L38:L39)</f>
        <v>0</v>
      </c>
      <c r="M37" s="126">
        <f t="shared" ref="M37" si="90">SUM(M38:M39)</f>
        <v>0</v>
      </c>
      <c r="N37" s="126">
        <f t="shared" ref="N37" si="91">SUM(N38:N39)</f>
        <v>0</v>
      </c>
      <c r="O37" s="126">
        <f t="shared" ref="O37" si="92">SUM(O38:O39)</f>
        <v>0</v>
      </c>
      <c r="P37" s="126">
        <f t="shared" ref="P37" si="93">SUM(P38:P39)</f>
        <v>0</v>
      </c>
      <c r="Q37" s="126">
        <f t="shared" ref="Q37" si="94">SUM(Q38:Q39)</f>
        <v>0</v>
      </c>
      <c r="R37" s="126">
        <f t="shared" ref="R37" si="95">SUM(R38:R39)</f>
        <v>0</v>
      </c>
      <c r="S37" s="126">
        <f t="shared" ref="S37" si="96">SUM(S38:S39)</f>
        <v>0</v>
      </c>
      <c r="T37" s="126">
        <f t="shared" ref="T37" si="97">SUM(T38:T39)</f>
        <v>0</v>
      </c>
      <c r="U37" s="126">
        <f t="shared" ref="U37" si="98">SUM(U38:U39)</f>
        <v>0</v>
      </c>
      <c r="V37" s="126">
        <f t="shared" ref="V37" si="99">SUM(V38:V39)</f>
        <v>0</v>
      </c>
      <c r="W37" s="126">
        <f t="shared" ref="W37" si="100">SUM(W38:W39)</f>
        <v>0</v>
      </c>
      <c r="X37" s="126">
        <f t="shared" ref="X37" si="101">SUM(X38:X39)</f>
        <v>0</v>
      </c>
      <c r="Y37" s="126">
        <f t="shared" ref="Y37" si="102">SUM(Y38:Y39)</f>
        <v>0</v>
      </c>
      <c r="Z37" s="126">
        <f t="shared" ref="Z37" si="103">SUM(Z38:Z39)</f>
        <v>0</v>
      </c>
      <c r="AA37" s="126">
        <f t="shared" ref="AA37" si="104">SUM(AA38:AA39)</f>
        <v>0</v>
      </c>
      <c r="AB37" s="126">
        <f t="shared" ref="AB37:AB44" si="105">SUM(C37:AA37)</f>
        <v>0</v>
      </c>
    </row>
    <row r="38" spans="2:30" ht="15.75" customHeight="1" x14ac:dyDescent="0.45">
      <c r="B38" s="128" t="str">
        <f>$B$12</f>
        <v>M3n1 - Finansinės veiklos (palūkanų) pajamos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6">
        <f t="shared" si="105"/>
        <v>0</v>
      </c>
    </row>
    <row r="39" spans="2:30" ht="15.75" customHeight="1" x14ac:dyDescent="0.45">
      <c r="B39" s="128" t="str">
        <f>$B$13</f>
        <v>M3n2 - Investicinės veiklos ir nuosavo kapitalo pajamos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6">
        <f t="shared" si="105"/>
        <v>0</v>
      </c>
    </row>
    <row r="40" spans="2:30" ht="15.75" customHeight="1" x14ac:dyDescent="0.45">
      <c r="B40" s="127" t="str">
        <f>$B$14</f>
        <v>M4 - Paslaugų teikimo ir priežiūros pajamos</v>
      </c>
      <c r="C40" s="126">
        <f>SUM(C41:C42)</f>
        <v>0</v>
      </c>
      <c r="D40" s="126">
        <f t="shared" ref="D40" si="106">SUM(D41:D42)</f>
        <v>0</v>
      </c>
      <c r="E40" s="126">
        <f t="shared" ref="E40" si="107">SUM(E41:E42)</f>
        <v>0</v>
      </c>
      <c r="F40" s="126">
        <f t="shared" ref="F40" si="108">SUM(F41:F42)</f>
        <v>0</v>
      </c>
      <c r="G40" s="126">
        <f t="shared" ref="G40" si="109">SUM(G41:G42)</f>
        <v>0</v>
      </c>
      <c r="H40" s="126">
        <f t="shared" ref="H40" si="110">SUM(H41:H42)</f>
        <v>0</v>
      </c>
      <c r="I40" s="126">
        <f t="shared" ref="I40" si="111">SUM(I41:I42)</f>
        <v>0</v>
      </c>
      <c r="J40" s="126">
        <f t="shared" ref="J40" si="112">SUM(J41:J42)</f>
        <v>0</v>
      </c>
      <c r="K40" s="126">
        <f t="shared" ref="K40" si="113">SUM(K41:K42)</f>
        <v>0</v>
      </c>
      <c r="L40" s="126">
        <f t="shared" ref="L40" si="114">SUM(L41:L42)</f>
        <v>0</v>
      </c>
      <c r="M40" s="126">
        <f t="shared" ref="M40" si="115">SUM(M41:M42)</f>
        <v>0</v>
      </c>
      <c r="N40" s="126">
        <f t="shared" ref="N40" si="116">SUM(N41:N42)</f>
        <v>0</v>
      </c>
      <c r="O40" s="126">
        <f t="shared" ref="O40" si="117">SUM(O41:O42)</f>
        <v>0</v>
      </c>
      <c r="P40" s="126">
        <f t="shared" ref="P40" si="118">SUM(P41:P42)</f>
        <v>0</v>
      </c>
      <c r="Q40" s="126">
        <f t="shared" ref="Q40" si="119">SUM(Q41:Q42)</f>
        <v>0</v>
      </c>
      <c r="R40" s="126">
        <f t="shared" ref="R40" si="120">SUM(R41:R42)</f>
        <v>0</v>
      </c>
      <c r="S40" s="126">
        <f t="shared" ref="S40" si="121">SUM(S41:S42)</f>
        <v>0</v>
      </c>
      <c r="T40" s="126">
        <f t="shared" ref="T40" si="122">SUM(T41:T42)</f>
        <v>0</v>
      </c>
      <c r="U40" s="126">
        <f t="shared" ref="U40" si="123">SUM(U41:U42)</f>
        <v>0</v>
      </c>
      <c r="V40" s="126">
        <f t="shared" ref="V40" si="124">SUM(V41:V42)</f>
        <v>0</v>
      </c>
      <c r="W40" s="126">
        <f t="shared" ref="W40" si="125">SUM(W41:W42)</f>
        <v>0</v>
      </c>
      <c r="X40" s="126">
        <f t="shared" ref="X40" si="126">SUM(X41:X42)</f>
        <v>0</v>
      </c>
      <c r="Y40" s="126">
        <f t="shared" ref="Y40" si="127">SUM(Y41:Y42)</f>
        <v>0</v>
      </c>
      <c r="Z40" s="126">
        <f t="shared" ref="Z40" si="128">SUM(Z41:Z42)</f>
        <v>0</v>
      </c>
      <c r="AA40" s="126">
        <f t="shared" ref="AA40" si="129">SUM(AA41:AA42)</f>
        <v>0</v>
      </c>
      <c r="AB40" s="126">
        <f t="shared" si="105"/>
        <v>0</v>
      </c>
    </row>
    <row r="41" spans="2:30" s="107" customFormat="1" ht="15.75" customHeight="1" x14ac:dyDescent="0.45">
      <c r="B41" s="128" t="str">
        <f>$B$15</f>
        <v>M4.1 - Paslaugų teikimo pajamos ir remonto pajamos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6">
        <f t="shared" si="105"/>
        <v>0</v>
      </c>
    </row>
    <row r="42" spans="2:30" s="107" customFormat="1" ht="15.75" customHeight="1" x14ac:dyDescent="0.45">
      <c r="B42" s="128" t="str">
        <f>$B$16</f>
        <v>M4.2 - Atnaujinimo pajamos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6">
        <f t="shared" si="105"/>
        <v>0</v>
      </c>
    </row>
    <row r="43" spans="2:30" ht="15.75" customHeight="1" x14ac:dyDescent="0.45">
      <c r="B43" s="127" t="str">
        <f>$B$17</f>
        <v>M5 - Administravimo ir valdymo pajamos</v>
      </c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6">
        <f t="shared" si="105"/>
        <v>0</v>
      </c>
    </row>
    <row r="44" spans="2:30" s="108" customFormat="1" ht="15.75" customHeight="1" x14ac:dyDescent="0.45">
      <c r="B44" s="130" t="str">
        <f>$B$18</f>
        <v>Viso:</v>
      </c>
      <c r="C44" s="126">
        <f>SUM(C36:C37,C40,C43)</f>
        <v>0</v>
      </c>
      <c r="D44" s="126">
        <f t="shared" ref="D44" si="130">SUM(D36:D37,D40,D43)</f>
        <v>0</v>
      </c>
      <c r="E44" s="126">
        <f t="shared" ref="E44" si="131">SUM(E36:E37,E40,E43)</f>
        <v>0</v>
      </c>
      <c r="F44" s="126">
        <f t="shared" ref="F44" si="132">SUM(F36:F37,F40,F43)</f>
        <v>0</v>
      </c>
      <c r="G44" s="126">
        <f t="shared" ref="G44" si="133">SUM(G36:G37,G40,G43)</f>
        <v>0</v>
      </c>
      <c r="H44" s="126">
        <f t="shared" ref="H44" si="134">SUM(H36:H37,H40,H43)</f>
        <v>0</v>
      </c>
      <c r="I44" s="126">
        <f t="shared" ref="I44" si="135">SUM(I36:I37,I40,I43)</f>
        <v>0</v>
      </c>
      <c r="J44" s="126">
        <f t="shared" ref="J44" si="136">SUM(J36:J37,J40,J43)</f>
        <v>0</v>
      </c>
      <c r="K44" s="126">
        <f t="shared" ref="K44" si="137">SUM(K36:K37,K40,K43)</f>
        <v>0</v>
      </c>
      <c r="L44" s="126">
        <f t="shared" ref="L44" si="138">SUM(L36:L37,L40,L43)</f>
        <v>0</v>
      </c>
      <c r="M44" s="126">
        <f t="shared" ref="M44" si="139">SUM(M36:M37,M40,M43)</f>
        <v>0</v>
      </c>
      <c r="N44" s="126">
        <f t="shared" ref="N44" si="140">SUM(N36:N37,N40,N43)</f>
        <v>0</v>
      </c>
      <c r="O44" s="126">
        <f t="shared" ref="O44" si="141">SUM(O36:O37,O40,O43)</f>
        <v>0</v>
      </c>
      <c r="P44" s="126">
        <f t="shared" ref="P44" si="142">SUM(P36:P37,P40,P43)</f>
        <v>0</v>
      </c>
      <c r="Q44" s="126">
        <f t="shared" ref="Q44" si="143">SUM(Q36:Q37,Q40,Q43)</f>
        <v>0</v>
      </c>
      <c r="R44" s="126">
        <f t="shared" ref="R44" si="144">SUM(R36:R37,R40,R43)</f>
        <v>0</v>
      </c>
      <c r="S44" s="126">
        <f t="shared" ref="S44" si="145">SUM(S36:S37,S40,S43)</f>
        <v>0</v>
      </c>
      <c r="T44" s="126">
        <f t="shared" ref="T44" si="146">SUM(T36:T37,T40,T43)</f>
        <v>0</v>
      </c>
      <c r="U44" s="126">
        <f t="shared" ref="U44" si="147">SUM(U36:U37,U40,U43)</f>
        <v>0</v>
      </c>
      <c r="V44" s="126">
        <f t="shared" ref="V44" si="148">SUM(V36:V37,V40,V43)</f>
        <v>0</v>
      </c>
      <c r="W44" s="126">
        <f t="shared" ref="W44" si="149">SUM(W36:W37,W40,W43)</f>
        <v>0</v>
      </c>
      <c r="X44" s="126">
        <f t="shared" ref="X44" si="150">SUM(X36:X37,X40,X43)</f>
        <v>0</v>
      </c>
      <c r="Y44" s="126">
        <f t="shared" ref="Y44" si="151">SUM(Y36:Y37,Y40,Y43)</f>
        <v>0</v>
      </c>
      <c r="Z44" s="126">
        <f t="shared" ref="Z44" si="152">SUM(Z36:Z37,Z40,Z43)</f>
        <v>0</v>
      </c>
      <c r="AA44" s="126">
        <f t="shared" ref="AA44" si="153">SUM(AA36:AA37,AA40,AA43)</f>
        <v>0</v>
      </c>
      <c r="AB44" s="126">
        <f t="shared" si="105"/>
        <v>0</v>
      </c>
      <c r="AD44" s="109"/>
    </row>
    <row r="46" spans="2:30" x14ac:dyDescent="0.45">
      <c r="B46" s="108" t="s">
        <v>5</v>
      </c>
    </row>
    <row r="48" spans="2:30" x14ac:dyDescent="0.45">
      <c r="B48" s="124" t="s">
        <v>1</v>
      </c>
      <c r="C48" s="124">
        <f>YEAR('Bazinės prielaidos'!$E$8)</f>
        <v>2023</v>
      </c>
      <c r="D48" s="124">
        <f>C48+1</f>
        <v>2024</v>
      </c>
      <c r="E48" s="124">
        <f t="shared" ref="E48:AA48" si="154">D48+1</f>
        <v>2025</v>
      </c>
      <c r="F48" s="124">
        <f t="shared" si="154"/>
        <v>2026</v>
      </c>
      <c r="G48" s="124">
        <f t="shared" si="154"/>
        <v>2027</v>
      </c>
      <c r="H48" s="124">
        <f t="shared" si="154"/>
        <v>2028</v>
      </c>
      <c r="I48" s="124">
        <f t="shared" si="154"/>
        <v>2029</v>
      </c>
      <c r="J48" s="124">
        <f t="shared" si="154"/>
        <v>2030</v>
      </c>
      <c r="K48" s="124">
        <f t="shared" si="154"/>
        <v>2031</v>
      </c>
      <c r="L48" s="124">
        <f t="shared" si="154"/>
        <v>2032</v>
      </c>
      <c r="M48" s="124">
        <f t="shared" si="154"/>
        <v>2033</v>
      </c>
      <c r="N48" s="124">
        <f t="shared" si="154"/>
        <v>2034</v>
      </c>
      <c r="O48" s="124">
        <f t="shared" si="154"/>
        <v>2035</v>
      </c>
      <c r="P48" s="124">
        <f t="shared" si="154"/>
        <v>2036</v>
      </c>
      <c r="Q48" s="124">
        <f t="shared" si="154"/>
        <v>2037</v>
      </c>
      <c r="R48" s="124">
        <f t="shared" si="154"/>
        <v>2038</v>
      </c>
      <c r="S48" s="124">
        <f t="shared" si="154"/>
        <v>2039</v>
      </c>
      <c r="T48" s="124">
        <f t="shared" si="154"/>
        <v>2040</v>
      </c>
      <c r="U48" s="124">
        <f t="shared" si="154"/>
        <v>2041</v>
      </c>
      <c r="V48" s="124">
        <f t="shared" si="154"/>
        <v>2042</v>
      </c>
      <c r="W48" s="124">
        <f t="shared" si="154"/>
        <v>2043</v>
      </c>
      <c r="X48" s="124">
        <f t="shared" si="154"/>
        <v>2044</v>
      </c>
      <c r="Y48" s="124">
        <f t="shared" si="154"/>
        <v>2045</v>
      </c>
      <c r="Z48" s="124">
        <f t="shared" si="154"/>
        <v>2046</v>
      </c>
      <c r="AA48" s="124">
        <f t="shared" si="154"/>
        <v>2047</v>
      </c>
      <c r="AB48" s="124" t="s">
        <v>71</v>
      </c>
    </row>
    <row r="49" spans="2:30" ht="15.75" customHeight="1" x14ac:dyDescent="0.45">
      <c r="B49" s="112" t="str">
        <f>$B$10</f>
        <v>M1 ir M2 - nuosavo ir skolinto kapitalo srautai</v>
      </c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6">
        <f>SUM(C49:AA49)</f>
        <v>0</v>
      </c>
    </row>
    <row r="50" spans="2:30" ht="15.75" customHeight="1" x14ac:dyDescent="0.45">
      <c r="B50" s="127" t="str">
        <f>$B$11</f>
        <v>M3 - Finansinės ir investicinės veiklos pajamos</v>
      </c>
      <c r="C50" s="126">
        <f>SUM(C51:C52)</f>
        <v>0</v>
      </c>
      <c r="D50" s="126">
        <f t="shared" ref="D50" si="155">SUM(D51:D52)</f>
        <v>0</v>
      </c>
      <c r="E50" s="126">
        <f t="shared" ref="E50" si="156">SUM(E51:E52)</f>
        <v>0</v>
      </c>
      <c r="F50" s="126">
        <f t="shared" ref="F50" si="157">SUM(F51:F52)</f>
        <v>0</v>
      </c>
      <c r="G50" s="126">
        <f t="shared" ref="G50" si="158">SUM(G51:G52)</f>
        <v>0</v>
      </c>
      <c r="H50" s="126">
        <f t="shared" ref="H50" si="159">SUM(H51:H52)</f>
        <v>0</v>
      </c>
      <c r="I50" s="126">
        <f t="shared" ref="I50" si="160">SUM(I51:I52)</f>
        <v>0</v>
      </c>
      <c r="J50" s="126">
        <f t="shared" ref="J50" si="161">SUM(J51:J52)</f>
        <v>0</v>
      </c>
      <c r="K50" s="126">
        <f t="shared" ref="K50" si="162">SUM(K51:K52)</f>
        <v>0</v>
      </c>
      <c r="L50" s="126">
        <f t="shared" ref="L50" si="163">SUM(L51:L52)</f>
        <v>0</v>
      </c>
      <c r="M50" s="126">
        <f t="shared" ref="M50" si="164">SUM(M51:M52)</f>
        <v>0</v>
      </c>
      <c r="N50" s="126">
        <f t="shared" ref="N50" si="165">SUM(N51:N52)</f>
        <v>0</v>
      </c>
      <c r="O50" s="126">
        <f t="shared" ref="O50" si="166">SUM(O51:O52)</f>
        <v>0</v>
      </c>
      <c r="P50" s="126">
        <f t="shared" ref="P50" si="167">SUM(P51:P52)</f>
        <v>0</v>
      </c>
      <c r="Q50" s="126">
        <f t="shared" ref="Q50" si="168">SUM(Q51:Q52)</f>
        <v>0</v>
      </c>
      <c r="R50" s="126">
        <f t="shared" ref="R50" si="169">SUM(R51:R52)</f>
        <v>0</v>
      </c>
      <c r="S50" s="126">
        <f t="shared" ref="S50" si="170">SUM(S51:S52)</f>
        <v>0</v>
      </c>
      <c r="T50" s="126">
        <f t="shared" ref="T50" si="171">SUM(T51:T52)</f>
        <v>0</v>
      </c>
      <c r="U50" s="126">
        <f t="shared" ref="U50" si="172">SUM(U51:U52)</f>
        <v>0</v>
      </c>
      <c r="V50" s="126">
        <f t="shared" ref="V50" si="173">SUM(V51:V52)</f>
        <v>0</v>
      </c>
      <c r="W50" s="126">
        <f t="shared" ref="W50" si="174">SUM(W51:W52)</f>
        <v>0</v>
      </c>
      <c r="X50" s="126">
        <f t="shared" ref="X50" si="175">SUM(X51:X52)</f>
        <v>0</v>
      </c>
      <c r="Y50" s="126">
        <f t="shared" ref="Y50" si="176">SUM(Y51:Y52)</f>
        <v>0</v>
      </c>
      <c r="Z50" s="126">
        <f t="shared" ref="Z50" si="177">SUM(Z51:Z52)</f>
        <v>0</v>
      </c>
      <c r="AA50" s="126">
        <f t="shared" ref="AA50" si="178">SUM(AA51:AA52)</f>
        <v>0</v>
      </c>
      <c r="AB50" s="126">
        <f t="shared" ref="AB50:AB57" si="179">SUM(C50:AA50)</f>
        <v>0</v>
      </c>
    </row>
    <row r="51" spans="2:30" ht="15.75" customHeight="1" x14ac:dyDescent="0.45">
      <c r="B51" s="128" t="str">
        <f>$B$12</f>
        <v>M3n1 - Finansinės veiklos (palūkanų) pajamos</v>
      </c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6">
        <f t="shared" si="179"/>
        <v>0</v>
      </c>
    </row>
    <row r="52" spans="2:30" ht="15.75" customHeight="1" x14ac:dyDescent="0.45">
      <c r="B52" s="128" t="str">
        <f>$B$13</f>
        <v>M3n2 - Investicinės veiklos ir nuosavo kapitalo pajamos</v>
      </c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6">
        <f t="shared" si="179"/>
        <v>0</v>
      </c>
    </row>
    <row r="53" spans="2:30" ht="15.75" customHeight="1" x14ac:dyDescent="0.45">
      <c r="B53" s="127" t="str">
        <f>$B$14</f>
        <v>M4 - Paslaugų teikimo ir priežiūros pajamos</v>
      </c>
      <c r="C53" s="126">
        <f>SUM(C54:C55)</f>
        <v>0</v>
      </c>
      <c r="D53" s="126">
        <f t="shared" ref="D53" si="180">SUM(D54:D55)</f>
        <v>0</v>
      </c>
      <c r="E53" s="126">
        <f t="shared" ref="E53" si="181">SUM(E54:E55)</f>
        <v>0</v>
      </c>
      <c r="F53" s="126">
        <f t="shared" ref="F53" si="182">SUM(F54:F55)</f>
        <v>0</v>
      </c>
      <c r="G53" s="126">
        <f t="shared" ref="G53" si="183">SUM(G54:G55)</f>
        <v>0</v>
      </c>
      <c r="H53" s="126">
        <f t="shared" ref="H53" si="184">SUM(H54:H55)</f>
        <v>0</v>
      </c>
      <c r="I53" s="126">
        <f t="shared" ref="I53" si="185">SUM(I54:I55)</f>
        <v>0</v>
      </c>
      <c r="J53" s="126">
        <f t="shared" ref="J53" si="186">SUM(J54:J55)</f>
        <v>0</v>
      </c>
      <c r="K53" s="126">
        <f t="shared" ref="K53" si="187">SUM(K54:K55)</f>
        <v>0</v>
      </c>
      <c r="L53" s="126">
        <f t="shared" ref="L53" si="188">SUM(L54:L55)</f>
        <v>0</v>
      </c>
      <c r="M53" s="126">
        <f t="shared" ref="M53" si="189">SUM(M54:M55)</f>
        <v>0</v>
      </c>
      <c r="N53" s="126">
        <f t="shared" ref="N53" si="190">SUM(N54:N55)</f>
        <v>0</v>
      </c>
      <c r="O53" s="126">
        <f t="shared" ref="O53" si="191">SUM(O54:O55)</f>
        <v>0</v>
      </c>
      <c r="P53" s="126">
        <f t="shared" ref="P53" si="192">SUM(P54:P55)</f>
        <v>0</v>
      </c>
      <c r="Q53" s="126">
        <f t="shared" ref="Q53" si="193">SUM(Q54:Q55)</f>
        <v>0</v>
      </c>
      <c r="R53" s="126">
        <f t="shared" ref="R53" si="194">SUM(R54:R55)</f>
        <v>0</v>
      </c>
      <c r="S53" s="126">
        <f t="shared" ref="S53" si="195">SUM(S54:S55)</f>
        <v>0</v>
      </c>
      <c r="T53" s="126">
        <f t="shared" ref="T53" si="196">SUM(T54:T55)</f>
        <v>0</v>
      </c>
      <c r="U53" s="126">
        <f t="shared" ref="U53" si="197">SUM(U54:U55)</f>
        <v>0</v>
      </c>
      <c r="V53" s="126">
        <f t="shared" ref="V53" si="198">SUM(V54:V55)</f>
        <v>0</v>
      </c>
      <c r="W53" s="126">
        <f t="shared" ref="W53" si="199">SUM(W54:W55)</f>
        <v>0</v>
      </c>
      <c r="X53" s="126">
        <f t="shared" ref="X53" si="200">SUM(X54:X55)</f>
        <v>0</v>
      </c>
      <c r="Y53" s="126">
        <f t="shared" ref="Y53" si="201">SUM(Y54:Y55)</f>
        <v>0</v>
      </c>
      <c r="Z53" s="126">
        <f t="shared" ref="Z53" si="202">SUM(Z54:Z55)</f>
        <v>0</v>
      </c>
      <c r="AA53" s="126">
        <f t="shared" ref="AA53" si="203">SUM(AA54:AA55)</f>
        <v>0</v>
      </c>
      <c r="AB53" s="126">
        <f t="shared" si="179"/>
        <v>0</v>
      </c>
    </row>
    <row r="54" spans="2:30" s="107" customFormat="1" ht="15.75" customHeight="1" x14ac:dyDescent="0.45">
      <c r="B54" s="128" t="str">
        <f>$B$15</f>
        <v>M4.1 - Paslaugų teikimo pajamos ir remonto pajamos</v>
      </c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6">
        <f t="shared" si="179"/>
        <v>0</v>
      </c>
    </row>
    <row r="55" spans="2:30" s="107" customFormat="1" ht="15.75" customHeight="1" x14ac:dyDescent="0.45">
      <c r="B55" s="128" t="str">
        <f>$B$16</f>
        <v>M4.2 - Atnaujinimo pajamos</v>
      </c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6">
        <f t="shared" si="179"/>
        <v>0</v>
      </c>
    </row>
    <row r="56" spans="2:30" ht="15.75" customHeight="1" x14ac:dyDescent="0.45">
      <c r="B56" s="127" t="str">
        <f>$B$17</f>
        <v>M5 - Administravimo ir valdymo pajamos</v>
      </c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6">
        <f t="shared" si="179"/>
        <v>0</v>
      </c>
    </row>
    <row r="57" spans="2:30" s="108" customFormat="1" ht="15.75" customHeight="1" x14ac:dyDescent="0.45">
      <c r="B57" s="130" t="str">
        <f>$B$18</f>
        <v>Viso:</v>
      </c>
      <c r="C57" s="126">
        <f>SUM(C49:C50,C53,C56)</f>
        <v>0</v>
      </c>
      <c r="D57" s="126">
        <f t="shared" ref="D57" si="204">SUM(D49:D50,D53,D56)</f>
        <v>0</v>
      </c>
      <c r="E57" s="126">
        <f t="shared" ref="E57" si="205">SUM(E49:E50,E53,E56)</f>
        <v>0</v>
      </c>
      <c r="F57" s="126">
        <f t="shared" ref="F57" si="206">SUM(F49:F50,F53,F56)</f>
        <v>0</v>
      </c>
      <c r="G57" s="126">
        <f t="shared" ref="G57" si="207">SUM(G49:G50,G53,G56)</f>
        <v>0</v>
      </c>
      <c r="H57" s="126">
        <f t="shared" ref="H57" si="208">SUM(H49:H50,H53,H56)</f>
        <v>0</v>
      </c>
      <c r="I57" s="126">
        <f t="shared" ref="I57" si="209">SUM(I49:I50,I53,I56)</f>
        <v>0</v>
      </c>
      <c r="J57" s="126">
        <f t="shared" ref="J57" si="210">SUM(J49:J50,J53,J56)</f>
        <v>0</v>
      </c>
      <c r="K57" s="126">
        <f t="shared" ref="K57" si="211">SUM(K49:K50,K53,K56)</f>
        <v>0</v>
      </c>
      <c r="L57" s="126">
        <f t="shared" ref="L57" si="212">SUM(L49:L50,L53,L56)</f>
        <v>0</v>
      </c>
      <c r="M57" s="126">
        <f t="shared" ref="M57" si="213">SUM(M49:M50,M53,M56)</f>
        <v>0</v>
      </c>
      <c r="N57" s="126">
        <f t="shared" ref="N57" si="214">SUM(N49:N50,N53,N56)</f>
        <v>0</v>
      </c>
      <c r="O57" s="126">
        <f t="shared" ref="O57" si="215">SUM(O49:O50,O53,O56)</f>
        <v>0</v>
      </c>
      <c r="P57" s="126">
        <f t="shared" ref="P57" si="216">SUM(P49:P50,P53,P56)</f>
        <v>0</v>
      </c>
      <c r="Q57" s="126">
        <f t="shared" ref="Q57" si="217">SUM(Q49:Q50,Q53,Q56)</f>
        <v>0</v>
      </c>
      <c r="R57" s="126">
        <f t="shared" ref="R57" si="218">SUM(R49:R50,R53,R56)</f>
        <v>0</v>
      </c>
      <c r="S57" s="126">
        <f t="shared" ref="S57" si="219">SUM(S49:S50,S53,S56)</f>
        <v>0</v>
      </c>
      <c r="T57" s="126">
        <f t="shared" ref="T57" si="220">SUM(T49:T50,T53,T56)</f>
        <v>0</v>
      </c>
      <c r="U57" s="126">
        <f t="shared" ref="U57" si="221">SUM(U49:U50,U53,U56)</f>
        <v>0</v>
      </c>
      <c r="V57" s="126">
        <f t="shared" ref="V57" si="222">SUM(V49:V50,V53,V56)</f>
        <v>0</v>
      </c>
      <c r="W57" s="126">
        <f t="shared" ref="W57" si="223">SUM(W49:W50,W53,W56)</f>
        <v>0</v>
      </c>
      <c r="X57" s="126">
        <f t="shared" ref="X57" si="224">SUM(X49:X50,X53,X56)</f>
        <v>0</v>
      </c>
      <c r="Y57" s="126">
        <f t="shared" ref="Y57" si="225">SUM(Y49:Y50,Y53,Y56)</f>
        <v>0</v>
      </c>
      <c r="Z57" s="126">
        <f t="shared" ref="Z57" si="226">SUM(Z49:Z50,Z53,Z56)</f>
        <v>0</v>
      </c>
      <c r="AA57" s="126">
        <f t="shared" ref="AA57" si="227">SUM(AA49:AA50,AA53,AA56)</f>
        <v>0</v>
      </c>
      <c r="AB57" s="126">
        <f t="shared" si="179"/>
        <v>0</v>
      </c>
      <c r="AD57" s="109"/>
    </row>
    <row r="59" spans="2:30" x14ac:dyDescent="0.45">
      <c r="B59" s="108" t="s">
        <v>6</v>
      </c>
    </row>
    <row r="61" spans="2:30" x14ac:dyDescent="0.45">
      <c r="B61" s="124" t="s">
        <v>1</v>
      </c>
      <c r="C61" s="124">
        <f>YEAR('Bazinės prielaidos'!$E$8)</f>
        <v>2023</v>
      </c>
      <c r="D61" s="124">
        <f>C61+1</f>
        <v>2024</v>
      </c>
      <c r="E61" s="124">
        <f t="shared" ref="E61:AA61" si="228">D61+1</f>
        <v>2025</v>
      </c>
      <c r="F61" s="124">
        <f t="shared" si="228"/>
        <v>2026</v>
      </c>
      <c r="G61" s="124">
        <f t="shared" si="228"/>
        <v>2027</v>
      </c>
      <c r="H61" s="124">
        <f t="shared" si="228"/>
        <v>2028</v>
      </c>
      <c r="I61" s="124">
        <f t="shared" si="228"/>
        <v>2029</v>
      </c>
      <c r="J61" s="124">
        <f t="shared" si="228"/>
        <v>2030</v>
      </c>
      <c r="K61" s="124">
        <f t="shared" si="228"/>
        <v>2031</v>
      </c>
      <c r="L61" s="124">
        <f t="shared" si="228"/>
        <v>2032</v>
      </c>
      <c r="M61" s="124">
        <f t="shared" si="228"/>
        <v>2033</v>
      </c>
      <c r="N61" s="124">
        <f t="shared" si="228"/>
        <v>2034</v>
      </c>
      <c r="O61" s="124">
        <f t="shared" si="228"/>
        <v>2035</v>
      </c>
      <c r="P61" s="124">
        <f t="shared" si="228"/>
        <v>2036</v>
      </c>
      <c r="Q61" s="124">
        <f t="shared" si="228"/>
        <v>2037</v>
      </c>
      <c r="R61" s="124">
        <f t="shared" si="228"/>
        <v>2038</v>
      </c>
      <c r="S61" s="124">
        <f t="shared" si="228"/>
        <v>2039</v>
      </c>
      <c r="T61" s="124">
        <f t="shared" si="228"/>
        <v>2040</v>
      </c>
      <c r="U61" s="124">
        <f t="shared" si="228"/>
        <v>2041</v>
      </c>
      <c r="V61" s="124">
        <f t="shared" si="228"/>
        <v>2042</v>
      </c>
      <c r="W61" s="124">
        <f t="shared" si="228"/>
        <v>2043</v>
      </c>
      <c r="X61" s="124">
        <f t="shared" si="228"/>
        <v>2044</v>
      </c>
      <c r="Y61" s="124">
        <f t="shared" si="228"/>
        <v>2045</v>
      </c>
      <c r="Z61" s="124">
        <f t="shared" si="228"/>
        <v>2046</v>
      </c>
      <c r="AA61" s="124">
        <f t="shared" si="228"/>
        <v>2047</v>
      </c>
      <c r="AB61" s="124" t="s">
        <v>71</v>
      </c>
    </row>
    <row r="62" spans="2:30" ht="15.75" customHeight="1" x14ac:dyDescent="0.45">
      <c r="B62" s="112" t="str">
        <f>$B$10</f>
        <v>M1 ir M2 - nuosavo ir skolinto kapitalo srautai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6">
        <f>SUM(C62:AA62)</f>
        <v>0</v>
      </c>
    </row>
    <row r="63" spans="2:30" ht="15.75" customHeight="1" x14ac:dyDescent="0.45">
      <c r="B63" s="127" t="str">
        <f>$B$11</f>
        <v>M3 - Finansinės ir investicinės veiklos pajamos</v>
      </c>
      <c r="C63" s="126">
        <f>SUM(C64:C65)</f>
        <v>0</v>
      </c>
      <c r="D63" s="126">
        <f t="shared" ref="D63" si="229">SUM(D64:D65)</f>
        <v>0</v>
      </c>
      <c r="E63" s="126">
        <f t="shared" ref="E63" si="230">SUM(E64:E65)</f>
        <v>0</v>
      </c>
      <c r="F63" s="126">
        <f t="shared" ref="F63" si="231">SUM(F64:F65)</f>
        <v>0</v>
      </c>
      <c r="G63" s="126">
        <f t="shared" ref="G63" si="232">SUM(G64:G65)</f>
        <v>0</v>
      </c>
      <c r="H63" s="126">
        <f t="shared" ref="H63" si="233">SUM(H64:H65)</f>
        <v>0</v>
      </c>
      <c r="I63" s="126">
        <f t="shared" ref="I63" si="234">SUM(I64:I65)</f>
        <v>0</v>
      </c>
      <c r="J63" s="126">
        <f t="shared" ref="J63" si="235">SUM(J64:J65)</f>
        <v>0</v>
      </c>
      <c r="K63" s="126">
        <f t="shared" ref="K63" si="236">SUM(K64:K65)</f>
        <v>0</v>
      </c>
      <c r="L63" s="126">
        <f t="shared" ref="L63" si="237">SUM(L64:L65)</f>
        <v>0</v>
      </c>
      <c r="M63" s="126">
        <f t="shared" ref="M63" si="238">SUM(M64:M65)</f>
        <v>0</v>
      </c>
      <c r="N63" s="126">
        <f t="shared" ref="N63" si="239">SUM(N64:N65)</f>
        <v>0</v>
      </c>
      <c r="O63" s="126">
        <f t="shared" ref="O63" si="240">SUM(O64:O65)</f>
        <v>0</v>
      </c>
      <c r="P63" s="126">
        <f t="shared" ref="P63" si="241">SUM(P64:P65)</f>
        <v>0</v>
      </c>
      <c r="Q63" s="126">
        <f t="shared" ref="Q63" si="242">SUM(Q64:Q65)</f>
        <v>0</v>
      </c>
      <c r="R63" s="126">
        <f t="shared" ref="R63" si="243">SUM(R64:R65)</f>
        <v>0</v>
      </c>
      <c r="S63" s="126">
        <f t="shared" ref="S63" si="244">SUM(S64:S65)</f>
        <v>0</v>
      </c>
      <c r="T63" s="126">
        <f t="shared" ref="T63" si="245">SUM(T64:T65)</f>
        <v>0</v>
      </c>
      <c r="U63" s="126">
        <f t="shared" ref="U63" si="246">SUM(U64:U65)</f>
        <v>0</v>
      </c>
      <c r="V63" s="126">
        <f t="shared" ref="V63" si="247">SUM(V64:V65)</f>
        <v>0</v>
      </c>
      <c r="W63" s="126">
        <f t="shared" ref="W63" si="248">SUM(W64:W65)</f>
        <v>0</v>
      </c>
      <c r="X63" s="126">
        <f t="shared" ref="X63" si="249">SUM(X64:X65)</f>
        <v>0</v>
      </c>
      <c r="Y63" s="126">
        <f t="shared" ref="Y63" si="250">SUM(Y64:Y65)</f>
        <v>0</v>
      </c>
      <c r="Z63" s="126">
        <f t="shared" ref="Z63" si="251">SUM(Z64:Z65)</f>
        <v>0</v>
      </c>
      <c r="AA63" s="126">
        <f t="shared" ref="AA63" si="252">SUM(AA64:AA65)</f>
        <v>0</v>
      </c>
      <c r="AB63" s="126">
        <f t="shared" ref="AB63:AB70" si="253">SUM(C63:AA63)</f>
        <v>0</v>
      </c>
    </row>
    <row r="64" spans="2:30" ht="15.75" customHeight="1" x14ac:dyDescent="0.45">
      <c r="B64" s="128" t="str">
        <f>$B$12</f>
        <v>M3n1 - Finansinės veiklos (palūkanų) pajamos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6">
        <f t="shared" si="253"/>
        <v>0</v>
      </c>
    </row>
    <row r="65" spans="2:30" ht="15.75" customHeight="1" x14ac:dyDescent="0.45">
      <c r="B65" s="128" t="str">
        <f>$B$13</f>
        <v>M3n2 - Investicinės veiklos ir nuosavo kapitalo pajamos</v>
      </c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6">
        <f t="shared" si="253"/>
        <v>0</v>
      </c>
    </row>
    <row r="66" spans="2:30" ht="15.75" customHeight="1" x14ac:dyDescent="0.45">
      <c r="B66" s="127" t="str">
        <f>$B$14</f>
        <v>M4 - Paslaugų teikimo ir priežiūros pajamos</v>
      </c>
      <c r="C66" s="126">
        <f>SUM(C67:C68)</f>
        <v>0</v>
      </c>
      <c r="D66" s="126">
        <f t="shared" ref="D66" si="254">SUM(D67:D68)</f>
        <v>0</v>
      </c>
      <c r="E66" s="126">
        <f t="shared" ref="E66" si="255">SUM(E67:E68)</f>
        <v>0</v>
      </c>
      <c r="F66" s="126">
        <f t="shared" ref="F66" si="256">SUM(F67:F68)</f>
        <v>0</v>
      </c>
      <c r="G66" s="126">
        <f t="shared" ref="G66" si="257">SUM(G67:G68)</f>
        <v>0</v>
      </c>
      <c r="H66" s="126">
        <f t="shared" ref="H66" si="258">SUM(H67:H68)</f>
        <v>0</v>
      </c>
      <c r="I66" s="126">
        <f t="shared" ref="I66" si="259">SUM(I67:I68)</f>
        <v>0</v>
      </c>
      <c r="J66" s="126">
        <f t="shared" ref="J66" si="260">SUM(J67:J68)</f>
        <v>0</v>
      </c>
      <c r="K66" s="126">
        <f t="shared" ref="K66" si="261">SUM(K67:K68)</f>
        <v>0</v>
      </c>
      <c r="L66" s="126">
        <f t="shared" ref="L66" si="262">SUM(L67:L68)</f>
        <v>0</v>
      </c>
      <c r="M66" s="126">
        <f t="shared" ref="M66" si="263">SUM(M67:M68)</f>
        <v>0</v>
      </c>
      <c r="N66" s="126">
        <f t="shared" ref="N66" si="264">SUM(N67:N68)</f>
        <v>0</v>
      </c>
      <c r="O66" s="126">
        <f t="shared" ref="O66" si="265">SUM(O67:O68)</f>
        <v>0</v>
      </c>
      <c r="P66" s="126">
        <f t="shared" ref="P66" si="266">SUM(P67:P68)</f>
        <v>0</v>
      </c>
      <c r="Q66" s="126">
        <f t="shared" ref="Q66" si="267">SUM(Q67:Q68)</f>
        <v>0</v>
      </c>
      <c r="R66" s="126">
        <f t="shared" ref="R66" si="268">SUM(R67:R68)</f>
        <v>0</v>
      </c>
      <c r="S66" s="126">
        <f t="shared" ref="S66" si="269">SUM(S67:S68)</f>
        <v>0</v>
      </c>
      <c r="T66" s="126">
        <f t="shared" ref="T66" si="270">SUM(T67:T68)</f>
        <v>0</v>
      </c>
      <c r="U66" s="126">
        <f t="shared" ref="U66" si="271">SUM(U67:U68)</f>
        <v>0</v>
      </c>
      <c r="V66" s="126">
        <f t="shared" ref="V66" si="272">SUM(V67:V68)</f>
        <v>0</v>
      </c>
      <c r="W66" s="126">
        <f t="shared" ref="W66" si="273">SUM(W67:W68)</f>
        <v>0</v>
      </c>
      <c r="X66" s="126">
        <f t="shared" ref="X66" si="274">SUM(X67:X68)</f>
        <v>0</v>
      </c>
      <c r="Y66" s="126">
        <f t="shared" ref="Y66" si="275">SUM(Y67:Y68)</f>
        <v>0</v>
      </c>
      <c r="Z66" s="126">
        <f t="shared" ref="Z66" si="276">SUM(Z67:Z68)</f>
        <v>0</v>
      </c>
      <c r="AA66" s="126">
        <f t="shared" ref="AA66" si="277">SUM(AA67:AA68)</f>
        <v>0</v>
      </c>
      <c r="AB66" s="126">
        <f t="shared" si="253"/>
        <v>0</v>
      </c>
    </row>
    <row r="67" spans="2:30" s="107" customFormat="1" ht="15.75" customHeight="1" x14ac:dyDescent="0.45">
      <c r="B67" s="128" t="str">
        <f>$B$15</f>
        <v>M4.1 - Paslaugų teikimo pajamos ir remonto pajamos</v>
      </c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  <c r="AA67" s="122"/>
      <c r="AB67" s="126">
        <f t="shared" si="253"/>
        <v>0</v>
      </c>
    </row>
    <row r="68" spans="2:30" s="107" customFormat="1" ht="15.75" customHeight="1" x14ac:dyDescent="0.45">
      <c r="B68" s="128" t="str">
        <f>$B$16</f>
        <v>M4.2 - Atnaujinimo pajamos</v>
      </c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6">
        <f t="shared" si="253"/>
        <v>0</v>
      </c>
    </row>
    <row r="69" spans="2:30" ht="15.75" customHeight="1" x14ac:dyDescent="0.45">
      <c r="B69" s="127" t="str">
        <f>$B$17</f>
        <v>M5 - Administravimo ir valdymo pajamos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6">
        <f t="shared" si="253"/>
        <v>0</v>
      </c>
    </row>
    <row r="70" spans="2:30" s="108" customFormat="1" ht="15.75" customHeight="1" x14ac:dyDescent="0.45">
      <c r="B70" s="130" t="str">
        <f>$B$18</f>
        <v>Viso:</v>
      </c>
      <c r="C70" s="126">
        <f>SUM(C62:C63,C66,C69)</f>
        <v>0</v>
      </c>
      <c r="D70" s="126">
        <f t="shared" ref="D70" si="278">SUM(D62:D63,D66,D69)</f>
        <v>0</v>
      </c>
      <c r="E70" s="126">
        <f t="shared" ref="E70" si="279">SUM(E62:E63,E66,E69)</f>
        <v>0</v>
      </c>
      <c r="F70" s="126">
        <f t="shared" ref="F70" si="280">SUM(F62:F63,F66,F69)</f>
        <v>0</v>
      </c>
      <c r="G70" s="126">
        <f t="shared" ref="G70" si="281">SUM(G62:G63,G66,G69)</f>
        <v>0</v>
      </c>
      <c r="H70" s="126">
        <f t="shared" ref="H70" si="282">SUM(H62:H63,H66,H69)</f>
        <v>0</v>
      </c>
      <c r="I70" s="126">
        <f t="shared" ref="I70" si="283">SUM(I62:I63,I66,I69)</f>
        <v>0</v>
      </c>
      <c r="J70" s="126">
        <f t="shared" ref="J70" si="284">SUM(J62:J63,J66,J69)</f>
        <v>0</v>
      </c>
      <c r="K70" s="126">
        <f t="shared" ref="K70" si="285">SUM(K62:K63,K66,K69)</f>
        <v>0</v>
      </c>
      <c r="L70" s="126">
        <f t="shared" ref="L70" si="286">SUM(L62:L63,L66,L69)</f>
        <v>0</v>
      </c>
      <c r="M70" s="126">
        <f t="shared" ref="M70" si="287">SUM(M62:M63,M66,M69)</f>
        <v>0</v>
      </c>
      <c r="N70" s="126">
        <f t="shared" ref="N70" si="288">SUM(N62:N63,N66,N69)</f>
        <v>0</v>
      </c>
      <c r="O70" s="126">
        <f t="shared" ref="O70" si="289">SUM(O62:O63,O66,O69)</f>
        <v>0</v>
      </c>
      <c r="P70" s="126">
        <f t="shared" ref="P70" si="290">SUM(P62:P63,P66,P69)</f>
        <v>0</v>
      </c>
      <c r="Q70" s="126">
        <f t="shared" ref="Q70" si="291">SUM(Q62:Q63,Q66,Q69)</f>
        <v>0</v>
      </c>
      <c r="R70" s="126">
        <f t="shared" ref="R70" si="292">SUM(R62:R63,R66,R69)</f>
        <v>0</v>
      </c>
      <c r="S70" s="126">
        <f t="shared" ref="S70" si="293">SUM(S62:S63,S66,S69)</f>
        <v>0</v>
      </c>
      <c r="T70" s="126">
        <f t="shared" ref="T70" si="294">SUM(T62:T63,T66,T69)</f>
        <v>0</v>
      </c>
      <c r="U70" s="126">
        <f t="shared" ref="U70" si="295">SUM(U62:U63,U66,U69)</f>
        <v>0</v>
      </c>
      <c r="V70" s="126">
        <f t="shared" ref="V70" si="296">SUM(V62:V63,V66,V69)</f>
        <v>0</v>
      </c>
      <c r="W70" s="126">
        <f t="shared" ref="W70" si="297">SUM(W62:W63,W66,W69)</f>
        <v>0</v>
      </c>
      <c r="X70" s="126">
        <f t="shared" ref="X70" si="298">SUM(X62:X63,X66,X69)</f>
        <v>0</v>
      </c>
      <c r="Y70" s="126">
        <f t="shared" ref="Y70" si="299">SUM(Y62:Y63,Y66,Y69)</f>
        <v>0</v>
      </c>
      <c r="Z70" s="126">
        <f t="shared" ref="Z70" si="300">SUM(Z62:Z63,Z66,Z69)</f>
        <v>0</v>
      </c>
      <c r="AA70" s="126">
        <f t="shared" ref="AA70" si="301">SUM(AA62:AA63,AA66,AA69)</f>
        <v>0</v>
      </c>
      <c r="AB70" s="126">
        <f t="shared" si="253"/>
        <v>0</v>
      </c>
      <c r="AD70" s="109"/>
    </row>
    <row r="93" spans="2:28" x14ac:dyDescent="0.45">
      <c r="B93" s="108" t="s">
        <v>17</v>
      </c>
    </row>
    <row r="94" spans="2:28" x14ac:dyDescent="0.45">
      <c r="D94" s="143"/>
      <c r="E94" s="143"/>
      <c r="F94" s="143"/>
      <c r="G94" s="143"/>
      <c r="H94" s="143"/>
      <c r="I94" s="145" t="s">
        <v>119</v>
      </c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</row>
    <row r="95" spans="2:28" x14ac:dyDescent="0.45">
      <c r="B95" s="133" t="s">
        <v>1</v>
      </c>
      <c r="C95" s="133">
        <f>YEAR('Bazinės prielaidos'!$E$8)</f>
        <v>2023</v>
      </c>
      <c r="D95" s="133">
        <f>C95+1</f>
        <v>2024</v>
      </c>
      <c r="E95" s="133">
        <f t="shared" ref="E95:AA95" si="302">D95+1</f>
        <v>2025</v>
      </c>
      <c r="F95" s="133">
        <f t="shared" si="302"/>
        <v>2026</v>
      </c>
      <c r="G95" s="133">
        <f t="shared" si="302"/>
        <v>2027</v>
      </c>
      <c r="H95" s="133">
        <f t="shared" si="302"/>
        <v>2028</v>
      </c>
      <c r="I95" s="133">
        <f t="shared" si="302"/>
        <v>2029</v>
      </c>
      <c r="J95" s="133">
        <f t="shared" si="302"/>
        <v>2030</v>
      </c>
      <c r="K95" s="133">
        <f t="shared" si="302"/>
        <v>2031</v>
      </c>
      <c r="L95" s="133">
        <f t="shared" si="302"/>
        <v>2032</v>
      </c>
      <c r="M95" s="133">
        <f t="shared" si="302"/>
        <v>2033</v>
      </c>
      <c r="N95" s="133">
        <f t="shared" si="302"/>
        <v>2034</v>
      </c>
      <c r="O95" s="133">
        <f t="shared" si="302"/>
        <v>2035</v>
      </c>
      <c r="P95" s="133">
        <f t="shared" si="302"/>
        <v>2036</v>
      </c>
      <c r="Q95" s="133">
        <f t="shared" si="302"/>
        <v>2037</v>
      </c>
      <c r="R95" s="133">
        <f t="shared" si="302"/>
        <v>2038</v>
      </c>
      <c r="S95" s="133">
        <f t="shared" si="302"/>
        <v>2039</v>
      </c>
      <c r="T95" s="133">
        <f t="shared" si="302"/>
        <v>2040</v>
      </c>
      <c r="U95" s="133">
        <f t="shared" si="302"/>
        <v>2041</v>
      </c>
      <c r="V95" s="133">
        <f t="shared" si="302"/>
        <v>2042</v>
      </c>
      <c r="W95" s="133">
        <f t="shared" si="302"/>
        <v>2043</v>
      </c>
      <c r="X95" s="133">
        <f t="shared" si="302"/>
        <v>2044</v>
      </c>
      <c r="Y95" s="133">
        <f t="shared" si="302"/>
        <v>2045</v>
      </c>
      <c r="Z95" s="133">
        <f t="shared" si="302"/>
        <v>2046</v>
      </c>
      <c r="AA95" s="133">
        <f t="shared" si="302"/>
        <v>2047</v>
      </c>
      <c r="AB95" s="133" t="s">
        <v>71</v>
      </c>
    </row>
    <row r="96" spans="2:28" ht="15.75" customHeight="1" x14ac:dyDescent="0.45">
      <c r="B96" s="112" t="str">
        <f>$B$10</f>
        <v>M1 ir M2 - nuosavo ir skolinto kapitalo srautai</v>
      </c>
      <c r="C96" s="126">
        <f>SUM(C10,C23,C36,C49,C62)</f>
        <v>0</v>
      </c>
      <c r="D96" s="126">
        <f t="shared" ref="D96:AA103" si="303">SUM(D10,D23,D36,D49,D62)</f>
        <v>0</v>
      </c>
      <c r="E96" s="126">
        <f t="shared" si="303"/>
        <v>0</v>
      </c>
      <c r="F96" s="126">
        <f t="shared" si="303"/>
        <v>0</v>
      </c>
      <c r="G96" s="126">
        <f t="shared" si="303"/>
        <v>0</v>
      </c>
      <c r="H96" s="126">
        <f t="shared" si="303"/>
        <v>0</v>
      </c>
      <c r="I96" s="126">
        <f t="shared" si="303"/>
        <v>0</v>
      </c>
      <c r="J96" s="126">
        <f t="shared" si="303"/>
        <v>0</v>
      </c>
      <c r="K96" s="126">
        <f t="shared" si="303"/>
        <v>0</v>
      </c>
      <c r="L96" s="126">
        <f t="shared" si="303"/>
        <v>0</v>
      </c>
      <c r="M96" s="126">
        <f t="shared" si="303"/>
        <v>0</v>
      </c>
      <c r="N96" s="126">
        <f t="shared" si="303"/>
        <v>0</v>
      </c>
      <c r="O96" s="126">
        <f t="shared" si="303"/>
        <v>0</v>
      </c>
      <c r="P96" s="126">
        <f t="shared" si="303"/>
        <v>0</v>
      </c>
      <c r="Q96" s="126">
        <f t="shared" si="303"/>
        <v>0</v>
      </c>
      <c r="R96" s="126">
        <f t="shared" si="303"/>
        <v>0</v>
      </c>
      <c r="S96" s="126">
        <f t="shared" si="303"/>
        <v>0</v>
      </c>
      <c r="T96" s="126">
        <f t="shared" si="303"/>
        <v>0</v>
      </c>
      <c r="U96" s="126">
        <f t="shared" si="303"/>
        <v>0</v>
      </c>
      <c r="V96" s="126">
        <f t="shared" si="303"/>
        <v>0</v>
      </c>
      <c r="W96" s="126">
        <f t="shared" si="303"/>
        <v>0</v>
      </c>
      <c r="X96" s="126">
        <f t="shared" si="303"/>
        <v>0</v>
      </c>
      <c r="Y96" s="126">
        <f t="shared" si="303"/>
        <v>0</v>
      </c>
      <c r="Z96" s="126">
        <f t="shared" si="303"/>
        <v>0</v>
      </c>
      <c r="AA96" s="126">
        <f t="shared" si="303"/>
        <v>0</v>
      </c>
      <c r="AB96" s="126">
        <f>SUM(C96:AA96)</f>
        <v>0</v>
      </c>
    </row>
    <row r="97" spans="2:30" ht="15.75" customHeight="1" x14ac:dyDescent="0.45">
      <c r="B97" s="127" t="str">
        <f>$B$11</f>
        <v>M3 - Finansinės ir investicinės veiklos pajamos</v>
      </c>
      <c r="C97" s="126">
        <f>SUM(C98:C99)</f>
        <v>0</v>
      </c>
      <c r="D97" s="126">
        <f t="shared" ref="D97:AA97" si="304">SUM(D98:D99)</f>
        <v>0</v>
      </c>
      <c r="E97" s="126">
        <f t="shared" si="304"/>
        <v>0</v>
      </c>
      <c r="F97" s="126">
        <f t="shared" si="304"/>
        <v>0</v>
      </c>
      <c r="G97" s="126">
        <f t="shared" si="304"/>
        <v>0</v>
      </c>
      <c r="H97" s="126">
        <f t="shared" si="304"/>
        <v>0</v>
      </c>
      <c r="I97" s="126">
        <f t="shared" si="304"/>
        <v>0</v>
      </c>
      <c r="J97" s="126">
        <f t="shared" si="304"/>
        <v>0</v>
      </c>
      <c r="K97" s="126">
        <f t="shared" si="304"/>
        <v>0</v>
      </c>
      <c r="L97" s="126">
        <f t="shared" si="304"/>
        <v>0</v>
      </c>
      <c r="M97" s="126">
        <f t="shared" si="304"/>
        <v>0</v>
      </c>
      <c r="N97" s="126">
        <f t="shared" si="304"/>
        <v>0</v>
      </c>
      <c r="O97" s="126">
        <f t="shared" si="304"/>
        <v>0</v>
      </c>
      <c r="P97" s="126">
        <f t="shared" si="304"/>
        <v>0</v>
      </c>
      <c r="Q97" s="126">
        <f t="shared" si="304"/>
        <v>0</v>
      </c>
      <c r="R97" s="126">
        <f t="shared" si="304"/>
        <v>0</v>
      </c>
      <c r="S97" s="126">
        <f t="shared" si="304"/>
        <v>0</v>
      </c>
      <c r="T97" s="126">
        <f t="shared" si="304"/>
        <v>0</v>
      </c>
      <c r="U97" s="126">
        <f t="shared" si="304"/>
        <v>0</v>
      </c>
      <c r="V97" s="126">
        <f t="shared" si="304"/>
        <v>0</v>
      </c>
      <c r="W97" s="126">
        <f t="shared" si="304"/>
        <v>0</v>
      </c>
      <c r="X97" s="126">
        <f t="shared" si="304"/>
        <v>0</v>
      </c>
      <c r="Y97" s="126">
        <f t="shared" si="304"/>
        <v>0</v>
      </c>
      <c r="Z97" s="126">
        <f t="shared" si="304"/>
        <v>0</v>
      </c>
      <c r="AA97" s="126">
        <f t="shared" si="304"/>
        <v>0</v>
      </c>
      <c r="AB97" s="126">
        <f t="shared" ref="AB97:AB104" si="305">SUM(C97:AA97)</f>
        <v>0</v>
      </c>
    </row>
    <row r="98" spans="2:30" ht="15.75" customHeight="1" x14ac:dyDescent="0.45">
      <c r="B98" s="128" t="str">
        <f>$B$12</f>
        <v>M3n1 - Finansinės veiklos (palūkanų) pajamos</v>
      </c>
      <c r="C98" s="106">
        <f t="shared" ref="C98:C103" si="306">SUM(C12,C25,C38,C51,C64)</f>
        <v>0</v>
      </c>
      <c r="D98" s="106">
        <f t="shared" si="303"/>
        <v>0</v>
      </c>
      <c r="E98" s="106">
        <f t="shared" si="303"/>
        <v>0</v>
      </c>
      <c r="F98" s="106">
        <f t="shared" si="303"/>
        <v>0</v>
      </c>
      <c r="G98" s="106">
        <f t="shared" si="303"/>
        <v>0</v>
      </c>
      <c r="H98" s="106">
        <f t="shared" si="303"/>
        <v>0</v>
      </c>
      <c r="I98" s="106">
        <f t="shared" si="303"/>
        <v>0</v>
      </c>
      <c r="J98" s="106">
        <f t="shared" si="303"/>
        <v>0</v>
      </c>
      <c r="K98" s="106">
        <f t="shared" si="303"/>
        <v>0</v>
      </c>
      <c r="L98" s="106">
        <f t="shared" si="303"/>
        <v>0</v>
      </c>
      <c r="M98" s="106">
        <f t="shared" si="303"/>
        <v>0</v>
      </c>
      <c r="N98" s="106">
        <f t="shared" si="303"/>
        <v>0</v>
      </c>
      <c r="O98" s="106">
        <f t="shared" si="303"/>
        <v>0</v>
      </c>
      <c r="P98" s="106">
        <f t="shared" si="303"/>
        <v>0</v>
      </c>
      <c r="Q98" s="106">
        <f t="shared" si="303"/>
        <v>0</v>
      </c>
      <c r="R98" s="106">
        <f t="shared" si="303"/>
        <v>0</v>
      </c>
      <c r="S98" s="106">
        <f t="shared" si="303"/>
        <v>0</v>
      </c>
      <c r="T98" s="106">
        <f t="shared" si="303"/>
        <v>0</v>
      </c>
      <c r="U98" s="106">
        <f t="shared" si="303"/>
        <v>0</v>
      </c>
      <c r="V98" s="106">
        <f t="shared" si="303"/>
        <v>0</v>
      </c>
      <c r="W98" s="106">
        <f t="shared" si="303"/>
        <v>0</v>
      </c>
      <c r="X98" s="106">
        <f t="shared" si="303"/>
        <v>0</v>
      </c>
      <c r="Y98" s="106">
        <f t="shared" si="303"/>
        <v>0</v>
      </c>
      <c r="Z98" s="106">
        <f t="shared" si="303"/>
        <v>0</v>
      </c>
      <c r="AA98" s="106">
        <f t="shared" si="303"/>
        <v>0</v>
      </c>
      <c r="AB98" s="126">
        <f t="shared" si="305"/>
        <v>0</v>
      </c>
    </row>
    <row r="99" spans="2:30" ht="15.75" customHeight="1" x14ac:dyDescent="0.45">
      <c r="B99" s="128" t="str">
        <f>$B$13</f>
        <v>M3n2 - Investicinės veiklos ir nuosavo kapitalo pajamos</v>
      </c>
      <c r="C99" s="106">
        <f t="shared" si="306"/>
        <v>0</v>
      </c>
      <c r="D99" s="106">
        <f t="shared" si="303"/>
        <v>0</v>
      </c>
      <c r="E99" s="106">
        <f t="shared" si="303"/>
        <v>0</v>
      </c>
      <c r="F99" s="106">
        <f t="shared" si="303"/>
        <v>0</v>
      </c>
      <c r="G99" s="106">
        <f t="shared" si="303"/>
        <v>0</v>
      </c>
      <c r="H99" s="106">
        <f t="shared" si="303"/>
        <v>0</v>
      </c>
      <c r="I99" s="106">
        <f t="shared" si="303"/>
        <v>0</v>
      </c>
      <c r="J99" s="106">
        <f t="shared" si="303"/>
        <v>0</v>
      </c>
      <c r="K99" s="106">
        <f t="shared" si="303"/>
        <v>0</v>
      </c>
      <c r="L99" s="106">
        <f t="shared" si="303"/>
        <v>0</v>
      </c>
      <c r="M99" s="106">
        <f t="shared" si="303"/>
        <v>0</v>
      </c>
      <c r="N99" s="106">
        <f t="shared" si="303"/>
        <v>0</v>
      </c>
      <c r="O99" s="106">
        <f t="shared" si="303"/>
        <v>0</v>
      </c>
      <c r="P99" s="106">
        <f t="shared" si="303"/>
        <v>0</v>
      </c>
      <c r="Q99" s="106">
        <f t="shared" si="303"/>
        <v>0</v>
      </c>
      <c r="R99" s="106">
        <f t="shared" si="303"/>
        <v>0</v>
      </c>
      <c r="S99" s="106">
        <f t="shared" si="303"/>
        <v>0</v>
      </c>
      <c r="T99" s="106">
        <f t="shared" si="303"/>
        <v>0</v>
      </c>
      <c r="U99" s="106">
        <f t="shared" si="303"/>
        <v>0</v>
      </c>
      <c r="V99" s="106">
        <f t="shared" si="303"/>
        <v>0</v>
      </c>
      <c r="W99" s="106">
        <f t="shared" si="303"/>
        <v>0</v>
      </c>
      <c r="X99" s="106">
        <f t="shared" si="303"/>
        <v>0</v>
      </c>
      <c r="Y99" s="106">
        <f t="shared" si="303"/>
        <v>0</v>
      </c>
      <c r="Z99" s="106">
        <f t="shared" si="303"/>
        <v>0</v>
      </c>
      <c r="AA99" s="106">
        <f t="shared" si="303"/>
        <v>0</v>
      </c>
      <c r="AB99" s="126">
        <f t="shared" si="305"/>
        <v>0</v>
      </c>
    </row>
    <row r="100" spans="2:30" ht="15.75" customHeight="1" x14ac:dyDescent="0.45">
      <c r="B100" s="127" t="str">
        <f>$B$14</f>
        <v>M4 - Paslaugų teikimo ir priežiūros pajamos</v>
      </c>
      <c r="C100" s="126">
        <f>SUM(C101:C102)</f>
        <v>0</v>
      </c>
      <c r="D100" s="126">
        <f t="shared" ref="D100" si="307">SUM(D101:D102)</f>
        <v>0</v>
      </c>
      <c r="E100" s="126">
        <f t="shared" ref="E100" si="308">SUM(E101:E102)</f>
        <v>0</v>
      </c>
      <c r="F100" s="126">
        <f t="shared" ref="F100" si="309">SUM(F101:F102)</f>
        <v>0</v>
      </c>
      <c r="G100" s="126">
        <f t="shared" ref="G100" si="310">SUM(G101:G102)</f>
        <v>0</v>
      </c>
      <c r="H100" s="126">
        <f t="shared" ref="H100" si="311">SUM(H101:H102)</f>
        <v>0</v>
      </c>
      <c r="I100" s="126">
        <f t="shared" ref="I100" si="312">SUM(I101:I102)</f>
        <v>0</v>
      </c>
      <c r="J100" s="126">
        <f t="shared" ref="J100" si="313">SUM(J101:J102)</f>
        <v>0</v>
      </c>
      <c r="K100" s="126">
        <f t="shared" ref="K100" si="314">SUM(K101:K102)</f>
        <v>0</v>
      </c>
      <c r="L100" s="126">
        <f t="shared" ref="L100" si="315">SUM(L101:L102)</f>
        <v>0</v>
      </c>
      <c r="M100" s="126">
        <f t="shared" ref="M100" si="316">SUM(M101:M102)</f>
        <v>0</v>
      </c>
      <c r="N100" s="126">
        <f t="shared" ref="N100" si="317">SUM(N101:N102)</f>
        <v>0</v>
      </c>
      <c r="O100" s="126">
        <f t="shared" ref="O100" si="318">SUM(O101:O102)</f>
        <v>0</v>
      </c>
      <c r="P100" s="126">
        <f t="shared" ref="P100" si="319">SUM(P101:P102)</f>
        <v>0</v>
      </c>
      <c r="Q100" s="126">
        <f t="shared" ref="Q100" si="320">SUM(Q101:Q102)</f>
        <v>0</v>
      </c>
      <c r="R100" s="126">
        <f t="shared" ref="R100" si="321">SUM(R101:R102)</f>
        <v>0</v>
      </c>
      <c r="S100" s="126">
        <f t="shared" ref="S100" si="322">SUM(S101:S102)</f>
        <v>0</v>
      </c>
      <c r="T100" s="126">
        <f t="shared" ref="T100" si="323">SUM(T101:T102)</f>
        <v>0</v>
      </c>
      <c r="U100" s="126">
        <f t="shared" ref="U100" si="324">SUM(U101:U102)</f>
        <v>0</v>
      </c>
      <c r="V100" s="126">
        <f t="shared" ref="V100" si="325">SUM(V101:V102)</f>
        <v>0</v>
      </c>
      <c r="W100" s="126">
        <f t="shared" ref="W100" si="326">SUM(W101:W102)</f>
        <v>0</v>
      </c>
      <c r="X100" s="126">
        <f t="shared" ref="X100" si="327">SUM(X101:X102)</f>
        <v>0</v>
      </c>
      <c r="Y100" s="126">
        <f t="shared" ref="Y100" si="328">SUM(Y101:Y102)</f>
        <v>0</v>
      </c>
      <c r="Z100" s="126">
        <f t="shared" ref="Z100" si="329">SUM(Z101:Z102)</f>
        <v>0</v>
      </c>
      <c r="AA100" s="126">
        <f t="shared" ref="AA100" si="330">SUM(AA101:AA102)</f>
        <v>0</v>
      </c>
      <c r="AB100" s="126">
        <f t="shared" si="305"/>
        <v>0</v>
      </c>
    </row>
    <row r="101" spans="2:30" s="107" customFormat="1" ht="15.75" customHeight="1" x14ac:dyDescent="0.45">
      <c r="B101" s="128" t="str">
        <f>$B$15</f>
        <v>M4.1 - Paslaugų teikimo pajamos ir remonto pajamos</v>
      </c>
      <c r="C101" s="106">
        <f t="shared" si="306"/>
        <v>0</v>
      </c>
      <c r="D101" s="106">
        <f t="shared" si="303"/>
        <v>0</v>
      </c>
      <c r="E101" s="106">
        <f t="shared" si="303"/>
        <v>0</v>
      </c>
      <c r="F101" s="106">
        <f t="shared" si="303"/>
        <v>0</v>
      </c>
      <c r="G101" s="106">
        <f t="shared" si="303"/>
        <v>0</v>
      </c>
      <c r="H101" s="106">
        <f t="shared" si="303"/>
        <v>0</v>
      </c>
      <c r="I101" s="106">
        <f t="shared" si="303"/>
        <v>0</v>
      </c>
      <c r="J101" s="106">
        <f t="shared" si="303"/>
        <v>0</v>
      </c>
      <c r="K101" s="106">
        <f t="shared" si="303"/>
        <v>0</v>
      </c>
      <c r="L101" s="106">
        <f t="shared" si="303"/>
        <v>0</v>
      </c>
      <c r="M101" s="106">
        <f t="shared" si="303"/>
        <v>0</v>
      </c>
      <c r="N101" s="106">
        <f t="shared" si="303"/>
        <v>0</v>
      </c>
      <c r="O101" s="106">
        <f t="shared" si="303"/>
        <v>0</v>
      </c>
      <c r="P101" s="106">
        <f t="shared" si="303"/>
        <v>0</v>
      </c>
      <c r="Q101" s="106">
        <f t="shared" si="303"/>
        <v>0</v>
      </c>
      <c r="R101" s="106">
        <f t="shared" si="303"/>
        <v>0</v>
      </c>
      <c r="S101" s="106">
        <f t="shared" si="303"/>
        <v>0</v>
      </c>
      <c r="T101" s="106">
        <f t="shared" si="303"/>
        <v>0</v>
      </c>
      <c r="U101" s="106">
        <f t="shared" si="303"/>
        <v>0</v>
      </c>
      <c r="V101" s="106">
        <f t="shared" si="303"/>
        <v>0</v>
      </c>
      <c r="W101" s="106">
        <f t="shared" si="303"/>
        <v>0</v>
      </c>
      <c r="X101" s="106">
        <f t="shared" si="303"/>
        <v>0</v>
      </c>
      <c r="Y101" s="106">
        <f t="shared" si="303"/>
        <v>0</v>
      </c>
      <c r="Z101" s="106">
        <f t="shared" si="303"/>
        <v>0</v>
      </c>
      <c r="AA101" s="106">
        <f t="shared" si="303"/>
        <v>0</v>
      </c>
      <c r="AB101" s="126">
        <f t="shared" si="305"/>
        <v>0</v>
      </c>
    </row>
    <row r="102" spans="2:30" s="107" customFormat="1" ht="15.75" customHeight="1" x14ac:dyDescent="0.45">
      <c r="B102" s="128" t="str">
        <f>$B$16</f>
        <v>M4.2 - Atnaujinimo pajamos</v>
      </c>
      <c r="C102" s="106">
        <f t="shared" si="306"/>
        <v>0</v>
      </c>
      <c r="D102" s="106">
        <f t="shared" si="303"/>
        <v>0</v>
      </c>
      <c r="E102" s="106">
        <f t="shared" si="303"/>
        <v>0</v>
      </c>
      <c r="F102" s="106">
        <f t="shared" si="303"/>
        <v>0</v>
      </c>
      <c r="G102" s="106">
        <f t="shared" si="303"/>
        <v>0</v>
      </c>
      <c r="H102" s="106">
        <f t="shared" si="303"/>
        <v>0</v>
      </c>
      <c r="I102" s="106">
        <f t="shared" si="303"/>
        <v>0</v>
      </c>
      <c r="J102" s="106">
        <f t="shared" si="303"/>
        <v>0</v>
      </c>
      <c r="K102" s="106">
        <f t="shared" si="303"/>
        <v>0</v>
      </c>
      <c r="L102" s="106">
        <f t="shared" si="303"/>
        <v>0</v>
      </c>
      <c r="M102" s="106">
        <f t="shared" si="303"/>
        <v>0</v>
      </c>
      <c r="N102" s="106">
        <f t="shared" si="303"/>
        <v>0</v>
      </c>
      <c r="O102" s="106">
        <f t="shared" si="303"/>
        <v>0</v>
      </c>
      <c r="P102" s="106">
        <f t="shared" si="303"/>
        <v>0</v>
      </c>
      <c r="Q102" s="106">
        <f t="shared" si="303"/>
        <v>0</v>
      </c>
      <c r="R102" s="106">
        <f t="shared" si="303"/>
        <v>0</v>
      </c>
      <c r="S102" s="106">
        <f t="shared" si="303"/>
        <v>0</v>
      </c>
      <c r="T102" s="106">
        <f t="shared" si="303"/>
        <v>0</v>
      </c>
      <c r="U102" s="106">
        <f t="shared" si="303"/>
        <v>0</v>
      </c>
      <c r="V102" s="106">
        <f t="shared" si="303"/>
        <v>0</v>
      </c>
      <c r="W102" s="106">
        <f t="shared" si="303"/>
        <v>0</v>
      </c>
      <c r="X102" s="106">
        <f t="shared" si="303"/>
        <v>0</v>
      </c>
      <c r="Y102" s="106">
        <f t="shared" si="303"/>
        <v>0</v>
      </c>
      <c r="Z102" s="106">
        <f t="shared" si="303"/>
        <v>0</v>
      </c>
      <c r="AA102" s="106">
        <f t="shared" si="303"/>
        <v>0</v>
      </c>
      <c r="AB102" s="126">
        <f t="shared" si="305"/>
        <v>0</v>
      </c>
    </row>
    <row r="103" spans="2:30" ht="15.75" customHeight="1" x14ac:dyDescent="0.45">
      <c r="B103" s="127" t="str">
        <f>$B$17</f>
        <v>M5 - Administravimo ir valdymo pajamos</v>
      </c>
      <c r="C103" s="126">
        <f t="shared" si="306"/>
        <v>0</v>
      </c>
      <c r="D103" s="126">
        <f t="shared" si="303"/>
        <v>0</v>
      </c>
      <c r="E103" s="126">
        <f t="shared" si="303"/>
        <v>0</v>
      </c>
      <c r="F103" s="126">
        <f t="shared" si="303"/>
        <v>0</v>
      </c>
      <c r="G103" s="126">
        <f t="shared" si="303"/>
        <v>0</v>
      </c>
      <c r="H103" s="126">
        <f t="shared" si="303"/>
        <v>0</v>
      </c>
      <c r="I103" s="126">
        <f t="shared" si="303"/>
        <v>0</v>
      </c>
      <c r="J103" s="126">
        <f t="shared" si="303"/>
        <v>0</v>
      </c>
      <c r="K103" s="126">
        <f t="shared" si="303"/>
        <v>0</v>
      </c>
      <c r="L103" s="126">
        <f t="shared" si="303"/>
        <v>0</v>
      </c>
      <c r="M103" s="126">
        <f t="shared" si="303"/>
        <v>0</v>
      </c>
      <c r="N103" s="126">
        <f t="shared" si="303"/>
        <v>0</v>
      </c>
      <c r="O103" s="126">
        <f t="shared" si="303"/>
        <v>0</v>
      </c>
      <c r="P103" s="126">
        <f t="shared" si="303"/>
        <v>0</v>
      </c>
      <c r="Q103" s="126">
        <f t="shared" si="303"/>
        <v>0</v>
      </c>
      <c r="R103" s="126">
        <f t="shared" si="303"/>
        <v>0</v>
      </c>
      <c r="S103" s="126">
        <f t="shared" si="303"/>
        <v>0</v>
      </c>
      <c r="T103" s="126">
        <f t="shared" si="303"/>
        <v>0</v>
      </c>
      <c r="U103" s="126">
        <f t="shared" si="303"/>
        <v>0</v>
      </c>
      <c r="V103" s="126">
        <f t="shared" si="303"/>
        <v>0</v>
      </c>
      <c r="W103" s="126">
        <f t="shared" si="303"/>
        <v>0</v>
      </c>
      <c r="X103" s="126">
        <f t="shared" si="303"/>
        <v>0</v>
      </c>
      <c r="Y103" s="126">
        <f t="shared" si="303"/>
        <v>0</v>
      </c>
      <c r="Z103" s="126">
        <f t="shared" si="303"/>
        <v>0</v>
      </c>
      <c r="AA103" s="126">
        <f t="shared" si="303"/>
        <v>0</v>
      </c>
      <c r="AB103" s="126">
        <f t="shared" si="305"/>
        <v>0</v>
      </c>
    </row>
    <row r="104" spans="2:30" s="108" customFormat="1" ht="15.75" customHeight="1" x14ac:dyDescent="0.45">
      <c r="B104" s="130" t="str">
        <f>$B$18</f>
        <v>Viso:</v>
      </c>
      <c r="C104" s="126">
        <f t="shared" ref="C104:AA104" si="331">SUM(C96:C97,C100,C103)</f>
        <v>0</v>
      </c>
      <c r="D104" s="126">
        <f t="shared" si="331"/>
        <v>0</v>
      </c>
      <c r="E104" s="126">
        <f t="shared" si="331"/>
        <v>0</v>
      </c>
      <c r="F104" s="126">
        <f t="shared" si="331"/>
        <v>0</v>
      </c>
      <c r="G104" s="126">
        <f t="shared" si="331"/>
        <v>0</v>
      </c>
      <c r="H104" s="126">
        <f t="shared" si="331"/>
        <v>0</v>
      </c>
      <c r="I104" s="126">
        <f t="shared" si="331"/>
        <v>0</v>
      </c>
      <c r="J104" s="126">
        <f t="shared" si="331"/>
        <v>0</v>
      </c>
      <c r="K104" s="126">
        <f t="shared" si="331"/>
        <v>0</v>
      </c>
      <c r="L104" s="126">
        <f t="shared" si="331"/>
        <v>0</v>
      </c>
      <c r="M104" s="126">
        <f t="shared" si="331"/>
        <v>0</v>
      </c>
      <c r="N104" s="126">
        <f t="shared" si="331"/>
        <v>0</v>
      </c>
      <c r="O104" s="126">
        <f t="shared" si="331"/>
        <v>0</v>
      </c>
      <c r="P104" s="126">
        <f t="shared" si="331"/>
        <v>0</v>
      </c>
      <c r="Q104" s="126">
        <f t="shared" si="331"/>
        <v>0</v>
      </c>
      <c r="R104" s="126">
        <f t="shared" si="331"/>
        <v>0</v>
      </c>
      <c r="S104" s="126">
        <f t="shared" si="331"/>
        <v>0</v>
      </c>
      <c r="T104" s="126">
        <f t="shared" si="331"/>
        <v>0</v>
      </c>
      <c r="U104" s="126">
        <f t="shared" si="331"/>
        <v>0</v>
      </c>
      <c r="V104" s="126">
        <f t="shared" si="331"/>
        <v>0</v>
      </c>
      <c r="W104" s="126">
        <f t="shared" si="331"/>
        <v>0</v>
      </c>
      <c r="X104" s="126">
        <f t="shared" si="331"/>
        <v>0</v>
      </c>
      <c r="Y104" s="126">
        <f t="shared" si="331"/>
        <v>0</v>
      </c>
      <c r="Z104" s="126">
        <f t="shared" si="331"/>
        <v>0</v>
      </c>
      <c r="AA104" s="126">
        <f t="shared" si="331"/>
        <v>0</v>
      </c>
      <c r="AB104" s="126">
        <f t="shared" si="305"/>
        <v>0</v>
      </c>
      <c r="AD104" s="109"/>
    </row>
    <row r="105" spans="2:30" x14ac:dyDescent="0.45">
      <c r="AD105" s="110"/>
    </row>
    <row r="106" spans="2:30" x14ac:dyDescent="0.45">
      <c r="AD106" s="110"/>
    </row>
    <row r="107" spans="2:30" ht="15.75" x14ac:dyDescent="0.5">
      <c r="B107" s="131" t="s">
        <v>116</v>
      </c>
      <c r="AD107" s="110"/>
    </row>
    <row r="108" spans="2:30" x14ac:dyDescent="0.45">
      <c r="AD108" s="110"/>
    </row>
    <row r="109" spans="2:30" x14ac:dyDescent="0.45">
      <c r="B109" s="108" t="s">
        <v>2</v>
      </c>
    </row>
    <row r="111" spans="2:30" x14ac:dyDescent="0.45">
      <c r="B111" s="124" t="s">
        <v>1</v>
      </c>
      <c r="C111" s="124">
        <f>YEAR('Bazinės prielaidos'!$E$8)</f>
        <v>2023</v>
      </c>
      <c r="D111" s="124">
        <f>C111+1</f>
        <v>2024</v>
      </c>
      <c r="E111" s="124">
        <f t="shared" ref="E111:AA111" si="332">D111+1</f>
        <v>2025</v>
      </c>
      <c r="F111" s="124">
        <f t="shared" si="332"/>
        <v>2026</v>
      </c>
      <c r="G111" s="124">
        <f t="shared" si="332"/>
        <v>2027</v>
      </c>
      <c r="H111" s="124">
        <f t="shared" si="332"/>
        <v>2028</v>
      </c>
      <c r="I111" s="124">
        <f t="shared" si="332"/>
        <v>2029</v>
      </c>
      <c r="J111" s="124">
        <f t="shared" si="332"/>
        <v>2030</v>
      </c>
      <c r="K111" s="124">
        <f t="shared" si="332"/>
        <v>2031</v>
      </c>
      <c r="L111" s="124">
        <f t="shared" si="332"/>
        <v>2032</v>
      </c>
      <c r="M111" s="124">
        <f t="shared" si="332"/>
        <v>2033</v>
      </c>
      <c r="N111" s="124">
        <f t="shared" si="332"/>
        <v>2034</v>
      </c>
      <c r="O111" s="124">
        <f t="shared" si="332"/>
        <v>2035</v>
      </c>
      <c r="P111" s="124">
        <f t="shared" si="332"/>
        <v>2036</v>
      </c>
      <c r="Q111" s="124">
        <f t="shared" si="332"/>
        <v>2037</v>
      </c>
      <c r="R111" s="124">
        <f t="shared" si="332"/>
        <v>2038</v>
      </c>
      <c r="S111" s="124">
        <f t="shared" si="332"/>
        <v>2039</v>
      </c>
      <c r="T111" s="124">
        <f t="shared" si="332"/>
        <v>2040</v>
      </c>
      <c r="U111" s="124">
        <f t="shared" si="332"/>
        <v>2041</v>
      </c>
      <c r="V111" s="124">
        <f t="shared" si="332"/>
        <v>2042</v>
      </c>
      <c r="W111" s="124">
        <f t="shared" si="332"/>
        <v>2043</v>
      </c>
      <c r="X111" s="124">
        <f t="shared" si="332"/>
        <v>2044</v>
      </c>
      <c r="Y111" s="124">
        <f t="shared" si="332"/>
        <v>2045</v>
      </c>
      <c r="Z111" s="124">
        <f t="shared" si="332"/>
        <v>2046</v>
      </c>
      <c r="AA111" s="124">
        <f t="shared" si="332"/>
        <v>2047</v>
      </c>
      <c r="AB111" s="124" t="s">
        <v>71</v>
      </c>
    </row>
    <row r="112" spans="2:30" ht="15.75" customHeight="1" x14ac:dyDescent="0.45">
      <c r="B112" s="112" t="str">
        <f>$B$10</f>
        <v>M1 ir M2 - nuosavo ir skolinto kapitalo srautai</v>
      </c>
      <c r="C112" s="137">
        <f>C10*(1+'Bazinės prielaidos'!$E$13)</f>
        <v>0</v>
      </c>
      <c r="D112" s="137">
        <f>D10*(1+'Bazinės prielaidos'!$E$13)</f>
        <v>0</v>
      </c>
      <c r="E112" s="137">
        <f>E10*(1+'Bazinės prielaidos'!$E$13)</f>
        <v>0</v>
      </c>
      <c r="F112" s="137">
        <f>F10*(1+'Bazinės prielaidos'!$E$13)</f>
        <v>0</v>
      </c>
      <c r="G112" s="137">
        <f>G10*(1+'Bazinės prielaidos'!$E$13)</f>
        <v>0</v>
      </c>
      <c r="H112" s="137">
        <f>H10*(1+'Bazinės prielaidos'!$E$13)</f>
        <v>0</v>
      </c>
      <c r="I112" s="137">
        <f>I10*(1+'Bazinės prielaidos'!$E$13)</f>
        <v>0</v>
      </c>
      <c r="J112" s="137">
        <f>J10*(1+'Bazinės prielaidos'!$E$13)</f>
        <v>0</v>
      </c>
      <c r="K112" s="137">
        <f>K10*(1+'Bazinės prielaidos'!$E$13)</f>
        <v>0</v>
      </c>
      <c r="L112" s="137">
        <f>L10*(1+'Bazinės prielaidos'!$E$13)</f>
        <v>0</v>
      </c>
      <c r="M112" s="137">
        <f>M10*(1+'Bazinės prielaidos'!$E$13)</f>
        <v>0</v>
      </c>
      <c r="N112" s="137">
        <f>N10*(1+'Bazinės prielaidos'!$E$13)</f>
        <v>0</v>
      </c>
      <c r="O112" s="137">
        <f>O10*(1+'Bazinės prielaidos'!$E$13)</f>
        <v>0</v>
      </c>
      <c r="P112" s="137">
        <f>P10*(1+'Bazinės prielaidos'!$E$13)</f>
        <v>0</v>
      </c>
      <c r="Q112" s="137">
        <f>Q10*(1+'Bazinės prielaidos'!$E$13)</f>
        <v>0</v>
      </c>
      <c r="R112" s="137">
        <f>R10*(1+'Bazinės prielaidos'!$E$13)</f>
        <v>0</v>
      </c>
      <c r="S112" s="137">
        <f>S10*(1+'Bazinės prielaidos'!$E$13)</f>
        <v>0</v>
      </c>
      <c r="T112" s="137">
        <f>T10*(1+'Bazinės prielaidos'!$E$13)</f>
        <v>0</v>
      </c>
      <c r="U112" s="137">
        <f>U10*(1+'Bazinės prielaidos'!$E$13)</f>
        <v>0</v>
      </c>
      <c r="V112" s="137">
        <f>V10*(1+'Bazinės prielaidos'!$E$13)</f>
        <v>0</v>
      </c>
      <c r="W112" s="137">
        <f>W10*(1+'Bazinės prielaidos'!$E$13)</f>
        <v>0</v>
      </c>
      <c r="X112" s="137">
        <f>X10*(1+'Bazinės prielaidos'!$E$13)</f>
        <v>0</v>
      </c>
      <c r="Y112" s="137">
        <f>Y10*(1+'Bazinės prielaidos'!$E$13)</f>
        <v>0</v>
      </c>
      <c r="Z112" s="137">
        <f>Z10*(1+'Bazinės prielaidos'!$E$13)</f>
        <v>0</v>
      </c>
      <c r="AA112" s="137">
        <f>AA10*(1+'Bazinės prielaidos'!$E$13)</f>
        <v>0</v>
      </c>
      <c r="AB112" s="126">
        <f>SUM(C112:AA112)</f>
        <v>0</v>
      </c>
    </row>
    <row r="113" spans="2:30" ht="15.75" customHeight="1" x14ac:dyDescent="0.45">
      <c r="B113" s="127" t="str">
        <f>$B$11</f>
        <v>M3 - Finansinės ir investicinės veiklos pajamos</v>
      </c>
      <c r="C113" s="137">
        <f>SUM(C114:C115)</f>
        <v>0</v>
      </c>
      <c r="D113" s="137">
        <f t="shared" ref="D113" si="333">SUM(D114:D115)</f>
        <v>0</v>
      </c>
      <c r="E113" s="137">
        <f t="shared" ref="E113" si="334">SUM(E114:E115)</f>
        <v>0</v>
      </c>
      <c r="F113" s="137">
        <f t="shared" ref="F113" si="335">SUM(F114:F115)</f>
        <v>0</v>
      </c>
      <c r="G113" s="137">
        <f t="shared" ref="G113" si="336">SUM(G114:G115)</f>
        <v>0</v>
      </c>
      <c r="H113" s="137">
        <f t="shared" ref="H113" si="337">SUM(H114:H115)</f>
        <v>0</v>
      </c>
      <c r="I113" s="137">
        <f t="shared" ref="I113" si="338">SUM(I114:I115)</f>
        <v>0</v>
      </c>
      <c r="J113" s="137">
        <f t="shared" ref="J113" si="339">SUM(J114:J115)</f>
        <v>0</v>
      </c>
      <c r="K113" s="137">
        <f t="shared" ref="K113" si="340">SUM(K114:K115)</f>
        <v>0</v>
      </c>
      <c r="L113" s="137">
        <f t="shared" ref="L113" si="341">SUM(L114:L115)</f>
        <v>0</v>
      </c>
      <c r="M113" s="137">
        <f t="shared" ref="M113" si="342">SUM(M114:M115)</f>
        <v>0</v>
      </c>
      <c r="N113" s="137">
        <f t="shared" ref="N113" si="343">SUM(N114:N115)</f>
        <v>0</v>
      </c>
      <c r="O113" s="137">
        <f t="shared" ref="O113" si="344">SUM(O114:O115)</f>
        <v>0</v>
      </c>
      <c r="P113" s="137">
        <f t="shared" ref="P113" si="345">SUM(P114:P115)</f>
        <v>0</v>
      </c>
      <c r="Q113" s="137">
        <f t="shared" ref="Q113" si="346">SUM(Q114:Q115)</f>
        <v>0</v>
      </c>
      <c r="R113" s="137">
        <f t="shared" ref="R113" si="347">SUM(R114:R115)</f>
        <v>0</v>
      </c>
      <c r="S113" s="137">
        <f t="shared" ref="S113" si="348">SUM(S114:S115)</f>
        <v>0</v>
      </c>
      <c r="T113" s="137">
        <f t="shared" ref="T113" si="349">SUM(T114:T115)</f>
        <v>0</v>
      </c>
      <c r="U113" s="137">
        <f t="shared" ref="U113" si="350">SUM(U114:U115)</f>
        <v>0</v>
      </c>
      <c r="V113" s="137">
        <f t="shared" ref="V113" si="351">SUM(V114:V115)</f>
        <v>0</v>
      </c>
      <c r="W113" s="137">
        <f t="shared" ref="W113" si="352">SUM(W114:W115)</f>
        <v>0</v>
      </c>
      <c r="X113" s="137">
        <f t="shared" ref="X113" si="353">SUM(X114:X115)</f>
        <v>0</v>
      </c>
      <c r="Y113" s="137">
        <f t="shared" ref="Y113" si="354">SUM(Y114:Y115)</f>
        <v>0</v>
      </c>
      <c r="Z113" s="137">
        <f t="shared" ref="Z113" si="355">SUM(Z114:Z115)</f>
        <v>0</v>
      </c>
      <c r="AA113" s="137">
        <f t="shared" ref="AA113" si="356">SUM(AA114:AA115)</f>
        <v>0</v>
      </c>
      <c r="AB113" s="126">
        <f t="shared" ref="AB113:AB120" si="357">SUM(C113:AA113)</f>
        <v>0</v>
      </c>
    </row>
    <row r="114" spans="2:30" ht="15.75" customHeight="1" x14ac:dyDescent="0.45">
      <c r="B114" s="128" t="str">
        <f>$B$12</f>
        <v>M3n1 - Finansinės veiklos (palūkanų) pajamos</v>
      </c>
      <c r="C114" s="139">
        <f>C12*(1+'Bazinės prielaidos'!$E$13)</f>
        <v>0</v>
      </c>
      <c r="D114" s="139">
        <f>D12*(1+'Bazinės prielaidos'!$E$13)</f>
        <v>0</v>
      </c>
      <c r="E114" s="139">
        <f>E12*(1+'Bazinės prielaidos'!$E$13)</f>
        <v>0</v>
      </c>
      <c r="F114" s="139">
        <f>F12*(1+'Bazinės prielaidos'!$E$13)</f>
        <v>0</v>
      </c>
      <c r="G114" s="139">
        <f>G12*(1+'Bazinės prielaidos'!$E$13)</f>
        <v>0</v>
      </c>
      <c r="H114" s="139">
        <f>H12*(1+'Bazinės prielaidos'!$E$13)</f>
        <v>0</v>
      </c>
      <c r="I114" s="139">
        <f>I12*(1+'Bazinės prielaidos'!$E$13)</f>
        <v>0</v>
      </c>
      <c r="J114" s="139">
        <f>J12*(1+'Bazinės prielaidos'!$E$13)</f>
        <v>0</v>
      </c>
      <c r="K114" s="139">
        <f>K12*(1+'Bazinės prielaidos'!$E$13)</f>
        <v>0</v>
      </c>
      <c r="L114" s="139">
        <f>L12*(1+'Bazinės prielaidos'!$E$13)</f>
        <v>0</v>
      </c>
      <c r="M114" s="139">
        <f>M12*(1+'Bazinės prielaidos'!$E$13)</f>
        <v>0</v>
      </c>
      <c r="N114" s="139">
        <f>N12*(1+'Bazinės prielaidos'!$E$13)</f>
        <v>0</v>
      </c>
      <c r="O114" s="139">
        <f>O12*(1+'Bazinės prielaidos'!$E$13)</f>
        <v>0</v>
      </c>
      <c r="P114" s="139">
        <f>P12*(1+'Bazinės prielaidos'!$E$13)</f>
        <v>0</v>
      </c>
      <c r="Q114" s="139">
        <f>Q12*(1+'Bazinės prielaidos'!$E$13)</f>
        <v>0</v>
      </c>
      <c r="R114" s="139">
        <f>R12*(1+'Bazinės prielaidos'!$E$13)</f>
        <v>0</v>
      </c>
      <c r="S114" s="139">
        <f>S12*(1+'Bazinės prielaidos'!$E$13)</f>
        <v>0</v>
      </c>
      <c r="T114" s="139">
        <f>T12*(1+'Bazinės prielaidos'!$E$13)</f>
        <v>0</v>
      </c>
      <c r="U114" s="139">
        <f>U12*(1+'Bazinės prielaidos'!$E$13)</f>
        <v>0</v>
      </c>
      <c r="V114" s="139">
        <f>V12*(1+'Bazinės prielaidos'!$E$13)</f>
        <v>0</v>
      </c>
      <c r="W114" s="139">
        <f>W12*(1+'Bazinės prielaidos'!$E$13)</f>
        <v>0</v>
      </c>
      <c r="X114" s="139">
        <f>X12*(1+'Bazinės prielaidos'!$E$13)</f>
        <v>0</v>
      </c>
      <c r="Y114" s="139">
        <f>Y12*(1+'Bazinės prielaidos'!$E$13)</f>
        <v>0</v>
      </c>
      <c r="Z114" s="139">
        <f>Z12*(1+'Bazinės prielaidos'!$E$13)</f>
        <v>0</v>
      </c>
      <c r="AA114" s="139">
        <f>AA12*(1+'Bazinės prielaidos'!$E$13)</f>
        <v>0</v>
      </c>
      <c r="AB114" s="138">
        <f t="shared" si="357"/>
        <v>0</v>
      </c>
    </row>
    <row r="115" spans="2:30" ht="15.75" customHeight="1" x14ac:dyDescent="0.45">
      <c r="B115" s="128" t="str">
        <f>$B$13</f>
        <v>M3n2 - Investicinės veiklos ir nuosavo kapitalo pajamos</v>
      </c>
      <c r="C115" s="139">
        <f>C13*(1+'Bazinės prielaidos'!$E$13)</f>
        <v>0</v>
      </c>
      <c r="D115" s="139">
        <f>D13*(1+'Bazinės prielaidos'!$E$13)</f>
        <v>0</v>
      </c>
      <c r="E115" s="139">
        <f>E13*(1+'Bazinės prielaidos'!$E$13)</f>
        <v>0</v>
      </c>
      <c r="F115" s="139">
        <f>F13*(1+'Bazinės prielaidos'!$E$13)</f>
        <v>0</v>
      </c>
      <c r="G115" s="139">
        <f>G13*(1+'Bazinės prielaidos'!$E$13)</f>
        <v>0</v>
      </c>
      <c r="H115" s="139">
        <f>H13*(1+'Bazinės prielaidos'!$E$13)</f>
        <v>0</v>
      </c>
      <c r="I115" s="139">
        <f>I13*(1+'Bazinės prielaidos'!$E$13)</f>
        <v>0</v>
      </c>
      <c r="J115" s="139">
        <f>J13*(1+'Bazinės prielaidos'!$E$13)</f>
        <v>0</v>
      </c>
      <c r="K115" s="139">
        <f>K13*(1+'Bazinės prielaidos'!$E$13)</f>
        <v>0</v>
      </c>
      <c r="L115" s="139">
        <f>L13*(1+'Bazinės prielaidos'!$E$13)</f>
        <v>0</v>
      </c>
      <c r="M115" s="139">
        <f>M13*(1+'Bazinės prielaidos'!$E$13)</f>
        <v>0</v>
      </c>
      <c r="N115" s="139">
        <f>N13*(1+'Bazinės prielaidos'!$E$13)</f>
        <v>0</v>
      </c>
      <c r="O115" s="139">
        <f>O13*(1+'Bazinės prielaidos'!$E$13)</f>
        <v>0</v>
      </c>
      <c r="P115" s="139">
        <f>P13*(1+'Bazinės prielaidos'!$E$13)</f>
        <v>0</v>
      </c>
      <c r="Q115" s="139">
        <f>Q13*(1+'Bazinės prielaidos'!$E$13)</f>
        <v>0</v>
      </c>
      <c r="R115" s="139">
        <f>R13*(1+'Bazinės prielaidos'!$E$13)</f>
        <v>0</v>
      </c>
      <c r="S115" s="139">
        <f>S13*(1+'Bazinės prielaidos'!$E$13)</f>
        <v>0</v>
      </c>
      <c r="T115" s="139">
        <f>T13*(1+'Bazinės prielaidos'!$E$13)</f>
        <v>0</v>
      </c>
      <c r="U115" s="139">
        <f>U13*(1+'Bazinės prielaidos'!$E$13)</f>
        <v>0</v>
      </c>
      <c r="V115" s="139">
        <f>V13*(1+'Bazinės prielaidos'!$E$13)</f>
        <v>0</v>
      </c>
      <c r="W115" s="139">
        <f>W13*(1+'Bazinės prielaidos'!$E$13)</f>
        <v>0</v>
      </c>
      <c r="X115" s="139">
        <f>X13*(1+'Bazinės prielaidos'!$E$13)</f>
        <v>0</v>
      </c>
      <c r="Y115" s="139">
        <f>Y13*(1+'Bazinės prielaidos'!$E$13)</f>
        <v>0</v>
      </c>
      <c r="Z115" s="139">
        <f>Z13*(1+'Bazinės prielaidos'!$E$13)</f>
        <v>0</v>
      </c>
      <c r="AA115" s="139">
        <f>AA13*(1+'Bazinės prielaidos'!$E$13)</f>
        <v>0</v>
      </c>
      <c r="AB115" s="138">
        <f t="shared" si="357"/>
        <v>0</v>
      </c>
    </row>
    <row r="116" spans="2:30" ht="15.75" customHeight="1" x14ac:dyDescent="0.45">
      <c r="B116" s="127" t="str">
        <f>$B$14</f>
        <v>M4 - Paslaugų teikimo ir priežiūros pajamos</v>
      </c>
      <c r="C116" s="137">
        <f>SUM(C117:C118)</f>
        <v>0</v>
      </c>
      <c r="D116" s="137">
        <f t="shared" ref="D116" si="358">SUM(D117:D118)</f>
        <v>0</v>
      </c>
      <c r="E116" s="137">
        <f t="shared" ref="E116" si="359">SUM(E117:E118)</f>
        <v>0</v>
      </c>
      <c r="F116" s="137">
        <f t="shared" ref="F116" si="360">SUM(F117:F118)</f>
        <v>0</v>
      </c>
      <c r="G116" s="137">
        <f t="shared" ref="G116" si="361">SUM(G117:G118)</f>
        <v>0</v>
      </c>
      <c r="H116" s="137">
        <f t="shared" ref="H116" si="362">SUM(H117:H118)</f>
        <v>0</v>
      </c>
      <c r="I116" s="137">
        <f t="shared" ref="I116" si="363">SUM(I117:I118)</f>
        <v>0</v>
      </c>
      <c r="J116" s="137">
        <f t="shared" ref="J116" si="364">SUM(J117:J118)</f>
        <v>0</v>
      </c>
      <c r="K116" s="137">
        <f t="shared" ref="K116" si="365">SUM(K117:K118)</f>
        <v>0</v>
      </c>
      <c r="L116" s="137">
        <f t="shared" ref="L116" si="366">SUM(L117:L118)</f>
        <v>0</v>
      </c>
      <c r="M116" s="137">
        <f t="shared" ref="M116" si="367">SUM(M117:M118)</f>
        <v>0</v>
      </c>
      <c r="N116" s="137">
        <f t="shared" ref="N116" si="368">SUM(N117:N118)</f>
        <v>0</v>
      </c>
      <c r="O116" s="137">
        <f t="shared" ref="O116" si="369">SUM(O117:O118)</f>
        <v>0</v>
      </c>
      <c r="P116" s="137">
        <f t="shared" ref="P116" si="370">SUM(P117:P118)</f>
        <v>0</v>
      </c>
      <c r="Q116" s="137">
        <f t="shared" ref="Q116" si="371">SUM(Q117:Q118)</f>
        <v>0</v>
      </c>
      <c r="R116" s="137">
        <f t="shared" ref="R116" si="372">SUM(R117:R118)</f>
        <v>0</v>
      </c>
      <c r="S116" s="137">
        <f t="shared" ref="S116" si="373">SUM(S117:S118)</f>
        <v>0</v>
      </c>
      <c r="T116" s="137">
        <f t="shared" ref="T116" si="374">SUM(T117:T118)</f>
        <v>0</v>
      </c>
      <c r="U116" s="137">
        <f t="shared" ref="U116" si="375">SUM(U117:U118)</f>
        <v>0</v>
      </c>
      <c r="V116" s="137">
        <f t="shared" ref="V116" si="376">SUM(V117:V118)</f>
        <v>0</v>
      </c>
      <c r="W116" s="137">
        <f t="shared" ref="W116" si="377">SUM(W117:W118)</f>
        <v>0</v>
      </c>
      <c r="X116" s="137">
        <f t="shared" ref="X116" si="378">SUM(X117:X118)</f>
        <v>0</v>
      </c>
      <c r="Y116" s="137">
        <f t="shared" ref="Y116" si="379">SUM(Y117:Y118)</f>
        <v>0</v>
      </c>
      <c r="Z116" s="137">
        <f t="shared" ref="Z116" si="380">SUM(Z117:Z118)</f>
        <v>0</v>
      </c>
      <c r="AA116" s="137">
        <f t="shared" ref="AA116" si="381">SUM(AA117:AA118)</f>
        <v>0</v>
      </c>
      <c r="AB116" s="126">
        <f t="shared" si="357"/>
        <v>0</v>
      </c>
    </row>
    <row r="117" spans="2:30" s="107" customFormat="1" ht="15.75" customHeight="1" x14ac:dyDescent="0.45">
      <c r="B117" s="128" t="str">
        <f>$B$15</f>
        <v>M4.1 - Paslaugų teikimo pajamos ir remonto pajamos</v>
      </c>
      <c r="C117" s="139">
        <f>C15*(1+'Bazinės prielaidos'!$E$13)</f>
        <v>0</v>
      </c>
      <c r="D117" s="139">
        <f>D15*(1+'Bazinės prielaidos'!$E$13)</f>
        <v>0</v>
      </c>
      <c r="E117" s="139">
        <f>E15*(1+'Bazinės prielaidos'!$E$13)</f>
        <v>0</v>
      </c>
      <c r="F117" s="139">
        <f>F15*(1+'Bazinės prielaidos'!$E$13)</f>
        <v>0</v>
      </c>
      <c r="G117" s="139">
        <f>G15*(1+'Bazinės prielaidos'!$E$13)</f>
        <v>0</v>
      </c>
      <c r="H117" s="139">
        <f>H15*(1+'Bazinės prielaidos'!$E$13)</f>
        <v>0</v>
      </c>
      <c r="I117" s="139">
        <f>I15*(1+'Bazinės prielaidos'!$E$13)</f>
        <v>0</v>
      </c>
      <c r="J117" s="139">
        <f>J15*(1+'Bazinės prielaidos'!$E$13)</f>
        <v>0</v>
      </c>
      <c r="K117" s="139">
        <f>K15*(1+'Bazinės prielaidos'!$E$13)</f>
        <v>0</v>
      </c>
      <c r="L117" s="139">
        <f>L15*(1+'Bazinės prielaidos'!$E$13)</f>
        <v>0</v>
      </c>
      <c r="M117" s="139">
        <f>M15*(1+'Bazinės prielaidos'!$E$13)</f>
        <v>0</v>
      </c>
      <c r="N117" s="139">
        <f>N15*(1+'Bazinės prielaidos'!$E$13)</f>
        <v>0</v>
      </c>
      <c r="O117" s="139">
        <f>O15*(1+'Bazinės prielaidos'!$E$13)</f>
        <v>0</v>
      </c>
      <c r="P117" s="139">
        <f>P15*(1+'Bazinės prielaidos'!$E$13)</f>
        <v>0</v>
      </c>
      <c r="Q117" s="139">
        <f>Q15*(1+'Bazinės prielaidos'!$E$13)</f>
        <v>0</v>
      </c>
      <c r="R117" s="139">
        <f>R15*(1+'Bazinės prielaidos'!$E$13)</f>
        <v>0</v>
      </c>
      <c r="S117" s="139">
        <f>S15*(1+'Bazinės prielaidos'!$E$13)</f>
        <v>0</v>
      </c>
      <c r="T117" s="139">
        <f>T15*(1+'Bazinės prielaidos'!$E$13)</f>
        <v>0</v>
      </c>
      <c r="U117" s="139">
        <f>U15*(1+'Bazinės prielaidos'!$E$13)</f>
        <v>0</v>
      </c>
      <c r="V117" s="139">
        <f>V15*(1+'Bazinės prielaidos'!$E$13)</f>
        <v>0</v>
      </c>
      <c r="W117" s="139">
        <f>W15*(1+'Bazinės prielaidos'!$E$13)</f>
        <v>0</v>
      </c>
      <c r="X117" s="139">
        <f>X15*(1+'Bazinės prielaidos'!$E$13)</f>
        <v>0</v>
      </c>
      <c r="Y117" s="139">
        <f>Y15*(1+'Bazinės prielaidos'!$E$13)</f>
        <v>0</v>
      </c>
      <c r="Z117" s="139">
        <f>Z15*(1+'Bazinės prielaidos'!$E$13)</f>
        <v>0</v>
      </c>
      <c r="AA117" s="139">
        <f>AA15*(1+'Bazinės prielaidos'!$E$13)</f>
        <v>0</v>
      </c>
      <c r="AB117" s="138">
        <f t="shared" si="357"/>
        <v>0</v>
      </c>
    </row>
    <row r="118" spans="2:30" s="107" customFormat="1" ht="15.75" customHeight="1" x14ac:dyDescent="0.45">
      <c r="B118" s="128" t="str">
        <f>$B$16</f>
        <v>M4.2 - Atnaujinimo pajamos</v>
      </c>
      <c r="C118" s="139">
        <f>C16*(1+'Bazinės prielaidos'!$E$13)</f>
        <v>0</v>
      </c>
      <c r="D118" s="139">
        <f>D16*(1+'Bazinės prielaidos'!$E$13)</f>
        <v>0</v>
      </c>
      <c r="E118" s="139">
        <f>E16*(1+'Bazinės prielaidos'!$E$13)</f>
        <v>0</v>
      </c>
      <c r="F118" s="139">
        <f>F16*(1+'Bazinės prielaidos'!$E$13)</f>
        <v>0</v>
      </c>
      <c r="G118" s="139">
        <f>G16*(1+'Bazinės prielaidos'!$E$13)</f>
        <v>0</v>
      </c>
      <c r="H118" s="139">
        <f>H16*(1+'Bazinės prielaidos'!$E$13)</f>
        <v>0</v>
      </c>
      <c r="I118" s="139">
        <f>I16*(1+'Bazinės prielaidos'!$E$13)</f>
        <v>0</v>
      </c>
      <c r="J118" s="139">
        <f>J16*(1+'Bazinės prielaidos'!$E$13)</f>
        <v>0</v>
      </c>
      <c r="K118" s="139">
        <f>K16*(1+'Bazinės prielaidos'!$E$13)</f>
        <v>0</v>
      </c>
      <c r="L118" s="139">
        <f>L16*(1+'Bazinės prielaidos'!$E$13)</f>
        <v>0</v>
      </c>
      <c r="M118" s="139">
        <f>M16*(1+'Bazinės prielaidos'!$E$13)</f>
        <v>0</v>
      </c>
      <c r="N118" s="139">
        <f>N16*(1+'Bazinės prielaidos'!$E$13)</f>
        <v>0</v>
      </c>
      <c r="O118" s="139">
        <f>O16*(1+'Bazinės prielaidos'!$E$13)</f>
        <v>0</v>
      </c>
      <c r="P118" s="139">
        <f>P16*(1+'Bazinės prielaidos'!$E$13)</f>
        <v>0</v>
      </c>
      <c r="Q118" s="139">
        <f>Q16*(1+'Bazinės prielaidos'!$E$13)</f>
        <v>0</v>
      </c>
      <c r="R118" s="139">
        <f>R16*(1+'Bazinės prielaidos'!$E$13)</f>
        <v>0</v>
      </c>
      <c r="S118" s="139">
        <f>S16*(1+'Bazinės prielaidos'!$E$13)</f>
        <v>0</v>
      </c>
      <c r="T118" s="139">
        <f>T16*(1+'Bazinės prielaidos'!$E$13)</f>
        <v>0</v>
      </c>
      <c r="U118" s="139">
        <f>U16*(1+'Bazinės prielaidos'!$E$13)</f>
        <v>0</v>
      </c>
      <c r="V118" s="139">
        <f>V16*(1+'Bazinės prielaidos'!$E$13)</f>
        <v>0</v>
      </c>
      <c r="W118" s="139">
        <f>W16*(1+'Bazinės prielaidos'!$E$13)</f>
        <v>0</v>
      </c>
      <c r="X118" s="139">
        <f>X16*(1+'Bazinės prielaidos'!$E$13)</f>
        <v>0</v>
      </c>
      <c r="Y118" s="139">
        <f>Y16*(1+'Bazinės prielaidos'!$E$13)</f>
        <v>0</v>
      </c>
      <c r="Z118" s="139">
        <f>Z16*(1+'Bazinės prielaidos'!$E$13)</f>
        <v>0</v>
      </c>
      <c r="AA118" s="139">
        <f>AA16*(1+'Bazinės prielaidos'!$E$13)</f>
        <v>0</v>
      </c>
      <c r="AB118" s="138">
        <f t="shared" si="357"/>
        <v>0</v>
      </c>
    </row>
    <row r="119" spans="2:30" ht="15.75" customHeight="1" x14ac:dyDescent="0.45">
      <c r="B119" s="127" t="str">
        <f>$B$17</f>
        <v>M5 - Administravimo ir valdymo pajamos</v>
      </c>
      <c r="C119" s="137">
        <f>C17*(1+'Bazinės prielaidos'!$E$13)</f>
        <v>0</v>
      </c>
      <c r="D119" s="137">
        <f>D17*(1+'Bazinės prielaidos'!$E$13)</f>
        <v>0</v>
      </c>
      <c r="E119" s="137">
        <f>E17*(1+'Bazinės prielaidos'!$E$13)</f>
        <v>0</v>
      </c>
      <c r="F119" s="137">
        <f>F17*(1+'Bazinės prielaidos'!$E$13)</f>
        <v>0</v>
      </c>
      <c r="G119" s="137">
        <f>G17*(1+'Bazinės prielaidos'!$E$13)</f>
        <v>0</v>
      </c>
      <c r="H119" s="137">
        <f>H17*(1+'Bazinės prielaidos'!$E$13)</f>
        <v>0</v>
      </c>
      <c r="I119" s="137">
        <f>I17*(1+'Bazinės prielaidos'!$E$13)</f>
        <v>0</v>
      </c>
      <c r="J119" s="137">
        <f>J17*(1+'Bazinės prielaidos'!$E$13)</f>
        <v>0</v>
      </c>
      <c r="K119" s="137">
        <f>K17*(1+'Bazinės prielaidos'!$E$13)</f>
        <v>0</v>
      </c>
      <c r="L119" s="137">
        <f>L17*(1+'Bazinės prielaidos'!$E$13)</f>
        <v>0</v>
      </c>
      <c r="M119" s="137">
        <f>M17*(1+'Bazinės prielaidos'!$E$13)</f>
        <v>0</v>
      </c>
      <c r="N119" s="137">
        <f>N17*(1+'Bazinės prielaidos'!$E$13)</f>
        <v>0</v>
      </c>
      <c r="O119" s="137">
        <f>O17*(1+'Bazinės prielaidos'!$E$13)</f>
        <v>0</v>
      </c>
      <c r="P119" s="137">
        <f>P17*(1+'Bazinės prielaidos'!$E$13)</f>
        <v>0</v>
      </c>
      <c r="Q119" s="137">
        <f>Q17*(1+'Bazinės prielaidos'!$E$13)</f>
        <v>0</v>
      </c>
      <c r="R119" s="137">
        <f>R17*(1+'Bazinės prielaidos'!$E$13)</f>
        <v>0</v>
      </c>
      <c r="S119" s="137">
        <f>S17*(1+'Bazinės prielaidos'!$E$13)</f>
        <v>0</v>
      </c>
      <c r="T119" s="137">
        <f>T17*(1+'Bazinės prielaidos'!$E$13)</f>
        <v>0</v>
      </c>
      <c r="U119" s="137">
        <f>U17*(1+'Bazinės prielaidos'!$E$13)</f>
        <v>0</v>
      </c>
      <c r="V119" s="137">
        <f>V17*(1+'Bazinės prielaidos'!$E$13)</f>
        <v>0</v>
      </c>
      <c r="W119" s="137">
        <f>W17*(1+'Bazinės prielaidos'!$E$13)</f>
        <v>0</v>
      </c>
      <c r="X119" s="137">
        <f>X17*(1+'Bazinės prielaidos'!$E$13)</f>
        <v>0</v>
      </c>
      <c r="Y119" s="137">
        <f>Y17*(1+'Bazinės prielaidos'!$E$13)</f>
        <v>0</v>
      </c>
      <c r="Z119" s="137">
        <f>Z17*(1+'Bazinės prielaidos'!$E$13)</f>
        <v>0</v>
      </c>
      <c r="AA119" s="137">
        <f>AA17*(1+'Bazinės prielaidos'!$E$13)</f>
        <v>0</v>
      </c>
      <c r="AB119" s="126">
        <f t="shared" si="357"/>
        <v>0</v>
      </c>
    </row>
    <row r="120" spans="2:30" s="108" customFormat="1" ht="15.75" customHeight="1" x14ac:dyDescent="0.45">
      <c r="B120" s="130" t="str">
        <f>$B$18</f>
        <v>Viso:</v>
      </c>
      <c r="C120" s="126">
        <f>SUM(C112:C113,C116,C119)</f>
        <v>0</v>
      </c>
      <c r="D120" s="126">
        <f t="shared" ref="D120" si="382">SUM(D112:D113,D116,D119)</f>
        <v>0</v>
      </c>
      <c r="E120" s="126">
        <f t="shared" ref="E120" si="383">SUM(E112:E113,E116,E119)</f>
        <v>0</v>
      </c>
      <c r="F120" s="126">
        <f t="shared" ref="F120" si="384">SUM(F112:F113,F116,F119)</f>
        <v>0</v>
      </c>
      <c r="G120" s="126">
        <f t="shared" ref="G120" si="385">SUM(G112:G113,G116,G119)</f>
        <v>0</v>
      </c>
      <c r="H120" s="126">
        <f t="shared" ref="H120" si="386">SUM(H112:H113,H116,H119)</f>
        <v>0</v>
      </c>
      <c r="I120" s="126">
        <f t="shared" ref="I120" si="387">SUM(I112:I113,I116,I119)</f>
        <v>0</v>
      </c>
      <c r="J120" s="126">
        <f t="shared" ref="J120" si="388">SUM(J112:J113,J116,J119)</f>
        <v>0</v>
      </c>
      <c r="K120" s="126">
        <f t="shared" ref="K120" si="389">SUM(K112:K113,K116,K119)</f>
        <v>0</v>
      </c>
      <c r="L120" s="126">
        <f t="shared" ref="L120" si="390">SUM(L112:L113,L116,L119)</f>
        <v>0</v>
      </c>
      <c r="M120" s="126">
        <f t="shared" ref="M120" si="391">SUM(M112:M113,M116,M119)</f>
        <v>0</v>
      </c>
      <c r="N120" s="126">
        <f t="shared" ref="N120" si="392">SUM(N112:N113,N116,N119)</f>
        <v>0</v>
      </c>
      <c r="O120" s="126">
        <f t="shared" ref="O120" si="393">SUM(O112:O113,O116,O119)</f>
        <v>0</v>
      </c>
      <c r="P120" s="126">
        <f t="shared" ref="P120" si="394">SUM(P112:P113,P116,P119)</f>
        <v>0</v>
      </c>
      <c r="Q120" s="126">
        <f t="shared" ref="Q120" si="395">SUM(Q112:Q113,Q116,Q119)</f>
        <v>0</v>
      </c>
      <c r="R120" s="126">
        <f t="shared" ref="R120" si="396">SUM(R112:R113,R116,R119)</f>
        <v>0</v>
      </c>
      <c r="S120" s="126">
        <f t="shared" ref="S120" si="397">SUM(S112:S113,S116,S119)</f>
        <v>0</v>
      </c>
      <c r="T120" s="126">
        <f t="shared" ref="T120" si="398">SUM(T112:T113,T116,T119)</f>
        <v>0</v>
      </c>
      <c r="U120" s="126">
        <f t="shared" ref="U120" si="399">SUM(U112:U113,U116,U119)</f>
        <v>0</v>
      </c>
      <c r="V120" s="126">
        <f t="shared" ref="V120" si="400">SUM(V112:V113,V116,V119)</f>
        <v>0</v>
      </c>
      <c r="W120" s="126">
        <f t="shared" ref="W120" si="401">SUM(W112:W113,W116,W119)</f>
        <v>0</v>
      </c>
      <c r="X120" s="126">
        <f t="shared" ref="X120" si="402">SUM(X112:X113,X116,X119)</f>
        <v>0</v>
      </c>
      <c r="Y120" s="126">
        <f t="shared" ref="Y120" si="403">SUM(Y112:Y113,Y116,Y119)</f>
        <v>0</v>
      </c>
      <c r="Z120" s="126">
        <f t="shared" ref="Z120" si="404">SUM(Z112:Z113,Z116,Z119)</f>
        <v>0</v>
      </c>
      <c r="AA120" s="126">
        <f t="shared" ref="AA120" si="405">SUM(AA112:AA113,AA116,AA119)</f>
        <v>0</v>
      </c>
      <c r="AB120" s="126">
        <f t="shared" si="357"/>
        <v>0</v>
      </c>
      <c r="AD120" s="109"/>
    </row>
    <row r="122" spans="2:30" x14ac:dyDescent="0.45">
      <c r="B122" s="108" t="s">
        <v>3</v>
      </c>
    </row>
    <row r="124" spans="2:30" x14ac:dyDescent="0.45">
      <c r="B124" s="124" t="s">
        <v>1</v>
      </c>
      <c r="C124" s="124">
        <f>YEAR('Bazinės prielaidos'!$E$8)</f>
        <v>2023</v>
      </c>
      <c r="D124" s="124">
        <f>C124+1</f>
        <v>2024</v>
      </c>
      <c r="E124" s="124">
        <f t="shared" ref="E124:AA124" si="406">D124+1</f>
        <v>2025</v>
      </c>
      <c r="F124" s="124">
        <f t="shared" si="406"/>
        <v>2026</v>
      </c>
      <c r="G124" s="124">
        <f t="shared" si="406"/>
        <v>2027</v>
      </c>
      <c r="H124" s="124">
        <f t="shared" si="406"/>
        <v>2028</v>
      </c>
      <c r="I124" s="124">
        <f t="shared" si="406"/>
        <v>2029</v>
      </c>
      <c r="J124" s="124">
        <f t="shared" si="406"/>
        <v>2030</v>
      </c>
      <c r="K124" s="124">
        <f t="shared" si="406"/>
        <v>2031</v>
      </c>
      <c r="L124" s="124">
        <f t="shared" si="406"/>
        <v>2032</v>
      </c>
      <c r="M124" s="124">
        <f t="shared" si="406"/>
        <v>2033</v>
      </c>
      <c r="N124" s="124">
        <f t="shared" si="406"/>
        <v>2034</v>
      </c>
      <c r="O124" s="124">
        <f t="shared" si="406"/>
        <v>2035</v>
      </c>
      <c r="P124" s="124">
        <f t="shared" si="406"/>
        <v>2036</v>
      </c>
      <c r="Q124" s="124">
        <f t="shared" si="406"/>
        <v>2037</v>
      </c>
      <c r="R124" s="124">
        <f t="shared" si="406"/>
        <v>2038</v>
      </c>
      <c r="S124" s="124">
        <f t="shared" si="406"/>
        <v>2039</v>
      </c>
      <c r="T124" s="124">
        <f t="shared" si="406"/>
        <v>2040</v>
      </c>
      <c r="U124" s="124">
        <f t="shared" si="406"/>
        <v>2041</v>
      </c>
      <c r="V124" s="124">
        <f t="shared" si="406"/>
        <v>2042</v>
      </c>
      <c r="W124" s="124">
        <f t="shared" si="406"/>
        <v>2043</v>
      </c>
      <c r="X124" s="124">
        <f t="shared" si="406"/>
        <v>2044</v>
      </c>
      <c r="Y124" s="124">
        <f t="shared" si="406"/>
        <v>2045</v>
      </c>
      <c r="Z124" s="124">
        <f t="shared" si="406"/>
        <v>2046</v>
      </c>
      <c r="AA124" s="124">
        <f t="shared" si="406"/>
        <v>2047</v>
      </c>
      <c r="AB124" s="124" t="s">
        <v>71</v>
      </c>
    </row>
    <row r="125" spans="2:30" ht="15.75" customHeight="1" x14ac:dyDescent="0.45">
      <c r="B125" s="112" t="str">
        <f>$B$10</f>
        <v>M1 ir M2 - nuosavo ir skolinto kapitalo srautai</v>
      </c>
      <c r="C125" s="137">
        <f>C23*(1+'Bazinės prielaidos'!$E$13)</f>
        <v>0</v>
      </c>
      <c r="D125" s="137">
        <f>D23*(1+'Bazinės prielaidos'!$E$13)</f>
        <v>0</v>
      </c>
      <c r="E125" s="137">
        <f>E23*(1+'Bazinės prielaidos'!$E$13)</f>
        <v>0</v>
      </c>
      <c r="F125" s="137">
        <f>F23*(1+'Bazinės prielaidos'!$E$13)</f>
        <v>0</v>
      </c>
      <c r="G125" s="137">
        <f>G23*(1+'Bazinės prielaidos'!$E$13)</f>
        <v>0</v>
      </c>
      <c r="H125" s="137">
        <f>H23*(1+'Bazinės prielaidos'!$E$13)</f>
        <v>0</v>
      </c>
      <c r="I125" s="137">
        <f>I23*(1+'Bazinės prielaidos'!$E$13)</f>
        <v>0</v>
      </c>
      <c r="J125" s="137">
        <f>J23*(1+'Bazinės prielaidos'!$E$13)</f>
        <v>0</v>
      </c>
      <c r="K125" s="137">
        <f>K23*(1+'Bazinės prielaidos'!$E$13)</f>
        <v>0</v>
      </c>
      <c r="L125" s="137">
        <f>L23*(1+'Bazinės prielaidos'!$E$13)</f>
        <v>0</v>
      </c>
      <c r="M125" s="137">
        <f>M23*(1+'Bazinės prielaidos'!$E$13)</f>
        <v>0</v>
      </c>
      <c r="N125" s="137">
        <f>N23*(1+'Bazinės prielaidos'!$E$13)</f>
        <v>0</v>
      </c>
      <c r="O125" s="137">
        <f>O23*(1+'Bazinės prielaidos'!$E$13)</f>
        <v>0</v>
      </c>
      <c r="P125" s="137">
        <f>P23*(1+'Bazinės prielaidos'!$E$13)</f>
        <v>0</v>
      </c>
      <c r="Q125" s="137">
        <f>Q23*(1+'Bazinės prielaidos'!$E$13)</f>
        <v>0</v>
      </c>
      <c r="R125" s="137">
        <f>R23*(1+'Bazinės prielaidos'!$E$13)</f>
        <v>0</v>
      </c>
      <c r="S125" s="137">
        <f>S23*(1+'Bazinės prielaidos'!$E$13)</f>
        <v>0</v>
      </c>
      <c r="T125" s="137">
        <f>T23*(1+'Bazinės prielaidos'!$E$13)</f>
        <v>0</v>
      </c>
      <c r="U125" s="137">
        <f>U23*(1+'Bazinės prielaidos'!$E$13)</f>
        <v>0</v>
      </c>
      <c r="V125" s="137">
        <f>V23*(1+'Bazinės prielaidos'!$E$13)</f>
        <v>0</v>
      </c>
      <c r="W125" s="137">
        <f>W23*(1+'Bazinės prielaidos'!$E$13)</f>
        <v>0</v>
      </c>
      <c r="X125" s="137">
        <f>X23*(1+'Bazinės prielaidos'!$E$13)</f>
        <v>0</v>
      </c>
      <c r="Y125" s="137">
        <f>Y23*(1+'Bazinės prielaidos'!$E$13)</f>
        <v>0</v>
      </c>
      <c r="Z125" s="137">
        <f>Z23*(1+'Bazinės prielaidos'!$E$13)</f>
        <v>0</v>
      </c>
      <c r="AA125" s="137">
        <f>AA23*(1+'Bazinės prielaidos'!$E$13)</f>
        <v>0</v>
      </c>
      <c r="AB125" s="126">
        <f>SUM(C125:AA125)</f>
        <v>0</v>
      </c>
    </row>
    <row r="126" spans="2:30" ht="15.75" customHeight="1" x14ac:dyDescent="0.45">
      <c r="B126" s="127" t="str">
        <f>$B$11</f>
        <v>M3 - Finansinės ir investicinės veiklos pajamos</v>
      </c>
      <c r="C126" s="137">
        <f>SUM(C127:C128)</f>
        <v>0</v>
      </c>
      <c r="D126" s="137">
        <f t="shared" ref="D126" si="407">SUM(D127:D128)</f>
        <v>0</v>
      </c>
      <c r="E126" s="137">
        <f t="shared" ref="E126" si="408">SUM(E127:E128)</f>
        <v>0</v>
      </c>
      <c r="F126" s="137">
        <f t="shared" ref="F126" si="409">SUM(F127:F128)</f>
        <v>0</v>
      </c>
      <c r="G126" s="137">
        <f t="shared" ref="G126" si="410">SUM(G127:G128)</f>
        <v>0</v>
      </c>
      <c r="H126" s="137">
        <f t="shared" ref="H126" si="411">SUM(H127:H128)</f>
        <v>0</v>
      </c>
      <c r="I126" s="137">
        <f t="shared" ref="I126" si="412">SUM(I127:I128)</f>
        <v>0</v>
      </c>
      <c r="J126" s="137">
        <f t="shared" ref="J126" si="413">SUM(J127:J128)</f>
        <v>0</v>
      </c>
      <c r="K126" s="137">
        <f t="shared" ref="K126" si="414">SUM(K127:K128)</f>
        <v>0</v>
      </c>
      <c r="L126" s="137">
        <f t="shared" ref="L126" si="415">SUM(L127:L128)</f>
        <v>0</v>
      </c>
      <c r="M126" s="137">
        <f t="shared" ref="M126" si="416">SUM(M127:M128)</f>
        <v>0</v>
      </c>
      <c r="N126" s="137">
        <f t="shared" ref="N126" si="417">SUM(N127:N128)</f>
        <v>0</v>
      </c>
      <c r="O126" s="137">
        <f t="shared" ref="O126" si="418">SUM(O127:O128)</f>
        <v>0</v>
      </c>
      <c r="P126" s="137">
        <f t="shared" ref="P126" si="419">SUM(P127:P128)</f>
        <v>0</v>
      </c>
      <c r="Q126" s="137">
        <f t="shared" ref="Q126" si="420">SUM(Q127:Q128)</f>
        <v>0</v>
      </c>
      <c r="R126" s="137">
        <f t="shared" ref="R126" si="421">SUM(R127:R128)</f>
        <v>0</v>
      </c>
      <c r="S126" s="137">
        <f t="shared" ref="S126" si="422">SUM(S127:S128)</f>
        <v>0</v>
      </c>
      <c r="T126" s="137">
        <f t="shared" ref="T126" si="423">SUM(T127:T128)</f>
        <v>0</v>
      </c>
      <c r="U126" s="137">
        <f t="shared" ref="U126" si="424">SUM(U127:U128)</f>
        <v>0</v>
      </c>
      <c r="V126" s="137">
        <f t="shared" ref="V126" si="425">SUM(V127:V128)</f>
        <v>0</v>
      </c>
      <c r="W126" s="137">
        <f t="shared" ref="W126" si="426">SUM(W127:W128)</f>
        <v>0</v>
      </c>
      <c r="X126" s="137">
        <f t="shared" ref="X126" si="427">SUM(X127:X128)</f>
        <v>0</v>
      </c>
      <c r="Y126" s="137">
        <f t="shared" ref="Y126" si="428">SUM(Y127:Y128)</f>
        <v>0</v>
      </c>
      <c r="Z126" s="137">
        <f t="shared" ref="Z126" si="429">SUM(Z127:Z128)</f>
        <v>0</v>
      </c>
      <c r="AA126" s="137">
        <f t="shared" ref="AA126" si="430">SUM(AA127:AA128)</f>
        <v>0</v>
      </c>
      <c r="AB126" s="126">
        <f t="shared" ref="AB126:AB133" si="431">SUM(C126:AA126)</f>
        <v>0</v>
      </c>
    </row>
    <row r="127" spans="2:30" ht="15.75" customHeight="1" x14ac:dyDescent="0.45">
      <c r="B127" s="128" t="str">
        <f>$B$12</f>
        <v>M3n1 - Finansinės veiklos (palūkanų) pajamos</v>
      </c>
      <c r="C127" s="139">
        <f>C25*(1+'Bazinės prielaidos'!$E$13)</f>
        <v>0</v>
      </c>
      <c r="D127" s="139">
        <f>D25*(1+'Bazinės prielaidos'!$E$13)</f>
        <v>0</v>
      </c>
      <c r="E127" s="139">
        <f>E25*(1+'Bazinės prielaidos'!$E$13)</f>
        <v>0</v>
      </c>
      <c r="F127" s="139">
        <f>F25*(1+'Bazinės prielaidos'!$E$13)</f>
        <v>0</v>
      </c>
      <c r="G127" s="139">
        <f>G25*(1+'Bazinės prielaidos'!$E$13)</f>
        <v>0</v>
      </c>
      <c r="H127" s="139">
        <f>H25*(1+'Bazinės prielaidos'!$E$13)</f>
        <v>0</v>
      </c>
      <c r="I127" s="139">
        <f>I25*(1+'Bazinės prielaidos'!$E$13)</f>
        <v>0</v>
      </c>
      <c r="J127" s="139">
        <f>J25*(1+'Bazinės prielaidos'!$E$13)</f>
        <v>0</v>
      </c>
      <c r="K127" s="139">
        <f>K25*(1+'Bazinės prielaidos'!$E$13)</f>
        <v>0</v>
      </c>
      <c r="L127" s="139">
        <f>L25*(1+'Bazinės prielaidos'!$E$13)</f>
        <v>0</v>
      </c>
      <c r="M127" s="139">
        <f>M25*(1+'Bazinės prielaidos'!$E$13)</f>
        <v>0</v>
      </c>
      <c r="N127" s="139">
        <f>N25*(1+'Bazinės prielaidos'!$E$13)</f>
        <v>0</v>
      </c>
      <c r="O127" s="139">
        <f>O25*(1+'Bazinės prielaidos'!$E$13)</f>
        <v>0</v>
      </c>
      <c r="P127" s="139">
        <f>P25*(1+'Bazinės prielaidos'!$E$13)</f>
        <v>0</v>
      </c>
      <c r="Q127" s="139">
        <f>Q25*(1+'Bazinės prielaidos'!$E$13)</f>
        <v>0</v>
      </c>
      <c r="R127" s="139">
        <f>R25*(1+'Bazinės prielaidos'!$E$13)</f>
        <v>0</v>
      </c>
      <c r="S127" s="139">
        <f>S25*(1+'Bazinės prielaidos'!$E$13)</f>
        <v>0</v>
      </c>
      <c r="T127" s="139">
        <f>T25*(1+'Bazinės prielaidos'!$E$13)</f>
        <v>0</v>
      </c>
      <c r="U127" s="139">
        <f>U25*(1+'Bazinės prielaidos'!$E$13)</f>
        <v>0</v>
      </c>
      <c r="V127" s="139">
        <f>V25*(1+'Bazinės prielaidos'!$E$13)</f>
        <v>0</v>
      </c>
      <c r="W127" s="139">
        <f>W25*(1+'Bazinės prielaidos'!$E$13)</f>
        <v>0</v>
      </c>
      <c r="X127" s="139">
        <f>X25*(1+'Bazinės prielaidos'!$E$13)</f>
        <v>0</v>
      </c>
      <c r="Y127" s="139">
        <f>Y25*(1+'Bazinės prielaidos'!$E$13)</f>
        <v>0</v>
      </c>
      <c r="Z127" s="139">
        <f>Z25*(1+'Bazinės prielaidos'!$E$13)</f>
        <v>0</v>
      </c>
      <c r="AA127" s="139">
        <f>AA25*(1+'Bazinės prielaidos'!$E$13)</f>
        <v>0</v>
      </c>
      <c r="AB127" s="138">
        <f t="shared" si="431"/>
        <v>0</v>
      </c>
    </row>
    <row r="128" spans="2:30" ht="15.75" customHeight="1" x14ac:dyDescent="0.45">
      <c r="B128" s="128" t="str">
        <f>$B$13</f>
        <v>M3n2 - Investicinės veiklos ir nuosavo kapitalo pajamos</v>
      </c>
      <c r="C128" s="139">
        <f>C26*(1+'Bazinės prielaidos'!$E$13)</f>
        <v>0</v>
      </c>
      <c r="D128" s="139">
        <f>D26*(1+'Bazinės prielaidos'!$E$13)</f>
        <v>0</v>
      </c>
      <c r="E128" s="139">
        <f>E26*(1+'Bazinės prielaidos'!$E$13)</f>
        <v>0</v>
      </c>
      <c r="F128" s="139">
        <f>F26*(1+'Bazinės prielaidos'!$E$13)</f>
        <v>0</v>
      </c>
      <c r="G128" s="139">
        <f>G26*(1+'Bazinės prielaidos'!$E$13)</f>
        <v>0</v>
      </c>
      <c r="H128" s="139">
        <f>H26*(1+'Bazinės prielaidos'!$E$13)</f>
        <v>0</v>
      </c>
      <c r="I128" s="139">
        <f>I26*(1+'Bazinės prielaidos'!$E$13)</f>
        <v>0</v>
      </c>
      <c r="J128" s="139">
        <f>J26*(1+'Bazinės prielaidos'!$E$13)</f>
        <v>0</v>
      </c>
      <c r="K128" s="139">
        <f>K26*(1+'Bazinės prielaidos'!$E$13)</f>
        <v>0</v>
      </c>
      <c r="L128" s="139">
        <f>L26*(1+'Bazinės prielaidos'!$E$13)</f>
        <v>0</v>
      </c>
      <c r="M128" s="139">
        <f>M26*(1+'Bazinės prielaidos'!$E$13)</f>
        <v>0</v>
      </c>
      <c r="N128" s="139">
        <f>N26*(1+'Bazinės prielaidos'!$E$13)</f>
        <v>0</v>
      </c>
      <c r="O128" s="139">
        <f>O26*(1+'Bazinės prielaidos'!$E$13)</f>
        <v>0</v>
      </c>
      <c r="P128" s="139">
        <f>P26*(1+'Bazinės prielaidos'!$E$13)</f>
        <v>0</v>
      </c>
      <c r="Q128" s="139">
        <f>Q26*(1+'Bazinės prielaidos'!$E$13)</f>
        <v>0</v>
      </c>
      <c r="R128" s="139">
        <f>R26*(1+'Bazinės prielaidos'!$E$13)</f>
        <v>0</v>
      </c>
      <c r="S128" s="139">
        <f>S26*(1+'Bazinės prielaidos'!$E$13)</f>
        <v>0</v>
      </c>
      <c r="T128" s="139">
        <f>T26*(1+'Bazinės prielaidos'!$E$13)</f>
        <v>0</v>
      </c>
      <c r="U128" s="139">
        <f>U26*(1+'Bazinės prielaidos'!$E$13)</f>
        <v>0</v>
      </c>
      <c r="V128" s="139">
        <f>V26*(1+'Bazinės prielaidos'!$E$13)</f>
        <v>0</v>
      </c>
      <c r="W128" s="139">
        <f>W26*(1+'Bazinės prielaidos'!$E$13)</f>
        <v>0</v>
      </c>
      <c r="X128" s="139">
        <f>X26*(1+'Bazinės prielaidos'!$E$13)</f>
        <v>0</v>
      </c>
      <c r="Y128" s="139">
        <f>Y26*(1+'Bazinės prielaidos'!$E$13)</f>
        <v>0</v>
      </c>
      <c r="Z128" s="139">
        <f>Z26*(1+'Bazinės prielaidos'!$E$13)</f>
        <v>0</v>
      </c>
      <c r="AA128" s="139">
        <f>AA26*(1+'Bazinės prielaidos'!$E$13)</f>
        <v>0</v>
      </c>
      <c r="AB128" s="138">
        <f t="shared" si="431"/>
        <v>0</v>
      </c>
    </row>
    <row r="129" spans="2:30" ht="15.75" customHeight="1" x14ac:dyDescent="0.45">
      <c r="B129" s="127" t="str">
        <f>$B$14</f>
        <v>M4 - Paslaugų teikimo ir priežiūros pajamos</v>
      </c>
      <c r="C129" s="137">
        <f>SUM(C130:C131)</f>
        <v>0</v>
      </c>
      <c r="D129" s="137">
        <f t="shared" ref="D129" si="432">SUM(D130:D131)</f>
        <v>0</v>
      </c>
      <c r="E129" s="137">
        <f t="shared" ref="E129" si="433">SUM(E130:E131)</f>
        <v>0</v>
      </c>
      <c r="F129" s="137">
        <f t="shared" ref="F129" si="434">SUM(F130:F131)</f>
        <v>0</v>
      </c>
      <c r="G129" s="137">
        <f t="shared" ref="G129" si="435">SUM(G130:G131)</f>
        <v>0</v>
      </c>
      <c r="H129" s="137">
        <f t="shared" ref="H129" si="436">SUM(H130:H131)</f>
        <v>0</v>
      </c>
      <c r="I129" s="137">
        <f t="shared" ref="I129" si="437">SUM(I130:I131)</f>
        <v>0</v>
      </c>
      <c r="J129" s="137">
        <f t="shared" ref="J129" si="438">SUM(J130:J131)</f>
        <v>0</v>
      </c>
      <c r="K129" s="137">
        <f t="shared" ref="K129" si="439">SUM(K130:K131)</f>
        <v>0</v>
      </c>
      <c r="L129" s="137">
        <f t="shared" ref="L129" si="440">SUM(L130:L131)</f>
        <v>0</v>
      </c>
      <c r="M129" s="137">
        <f t="shared" ref="M129" si="441">SUM(M130:M131)</f>
        <v>0</v>
      </c>
      <c r="N129" s="137">
        <f t="shared" ref="N129" si="442">SUM(N130:N131)</f>
        <v>0</v>
      </c>
      <c r="O129" s="137">
        <f t="shared" ref="O129" si="443">SUM(O130:O131)</f>
        <v>0</v>
      </c>
      <c r="P129" s="137">
        <f t="shared" ref="P129" si="444">SUM(P130:P131)</f>
        <v>0</v>
      </c>
      <c r="Q129" s="137">
        <f t="shared" ref="Q129" si="445">SUM(Q130:Q131)</f>
        <v>0</v>
      </c>
      <c r="R129" s="137">
        <f t="shared" ref="R129" si="446">SUM(R130:R131)</f>
        <v>0</v>
      </c>
      <c r="S129" s="137">
        <f t="shared" ref="S129" si="447">SUM(S130:S131)</f>
        <v>0</v>
      </c>
      <c r="T129" s="137">
        <f t="shared" ref="T129" si="448">SUM(T130:T131)</f>
        <v>0</v>
      </c>
      <c r="U129" s="137">
        <f t="shared" ref="U129" si="449">SUM(U130:U131)</f>
        <v>0</v>
      </c>
      <c r="V129" s="137">
        <f t="shared" ref="V129" si="450">SUM(V130:V131)</f>
        <v>0</v>
      </c>
      <c r="W129" s="137">
        <f t="shared" ref="W129" si="451">SUM(W130:W131)</f>
        <v>0</v>
      </c>
      <c r="X129" s="137">
        <f t="shared" ref="X129" si="452">SUM(X130:X131)</f>
        <v>0</v>
      </c>
      <c r="Y129" s="137">
        <f t="shared" ref="Y129" si="453">SUM(Y130:Y131)</f>
        <v>0</v>
      </c>
      <c r="Z129" s="137">
        <f t="shared" ref="Z129" si="454">SUM(Z130:Z131)</f>
        <v>0</v>
      </c>
      <c r="AA129" s="137">
        <f t="shared" ref="AA129" si="455">SUM(AA130:AA131)</f>
        <v>0</v>
      </c>
      <c r="AB129" s="126">
        <f t="shared" si="431"/>
        <v>0</v>
      </c>
    </row>
    <row r="130" spans="2:30" s="107" customFormat="1" ht="15.75" customHeight="1" x14ac:dyDescent="0.45">
      <c r="B130" s="128" t="str">
        <f>$B$15</f>
        <v>M4.1 - Paslaugų teikimo pajamos ir remonto pajamos</v>
      </c>
      <c r="C130" s="139">
        <f>C28*(1+'Bazinės prielaidos'!$E$13)</f>
        <v>0</v>
      </c>
      <c r="D130" s="139">
        <f>D28*(1+'Bazinės prielaidos'!$E$13)</f>
        <v>0</v>
      </c>
      <c r="E130" s="139">
        <f>E28*(1+'Bazinės prielaidos'!$E$13)</f>
        <v>0</v>
      </c>
      <c r="F130" s="139">
        <f>F28*(1+'Bazinės prielaidos'!$E$13)</f>
        <v>0</v>
      </c>
      <c r="G130" s="139">
        <f>G28*(1+'Bazinės prielaidos'!$E$13)</f>
        <v>0</v>
      </c>
      <c r="H130" s="139">
        <f>H28*(1+'Bazinės prielaidos'!$E$13)</f>
        <v>0</v>
      </c>
      <c r="I130" s="139">
        <f>I28*(1+'Bazinės prielaidos'!$E$13)</f>
        <v>0</v>
      </c>
      <c r="J130" s="139">
        <f>J28*(1+'Bazinės prielaidos'!$E$13)</f>
        <v>0</v>
      </c>
      <c r="K130" s="139">
        <f>K28*(1+'Bazinės prielaidos'!$E$13)</f>
        <v>0</v>
      </c>
      <c r="L130" s="139">
        <f>L28*(1+'Bazinės prielaidos'!$E$13)</f>
        <v>0</v>
      </c>
      <c r="M130" s="139">
        <f>M28*(1+'Bazinės prielaidos'!$E$13)</f>
        <v>0</v>
      </c>
      <c r="N130" s="139">
        <f>N28*(1+'Bazinės prielaidos'!$E$13)</f>
        <v>0</v>
      </c>
      <c r="O130" s="139">
        <f>O28*(1+'Bazinės prielaidos'!$E$13)</f>
        <v>0</v>
      </c>
      <c r="P130" s="139">
        <f>P28*(1+'Bazinės prielaidos'!$E$13)</f>
        <v>0</v>
      </c>
      <c r="Q130" s="139">
        <f>Q28*(1+'Bazinės prielaidos'!$E$13)</f>
        <v>0</v>
      </c>
      <c r="R130" s="139">
        <f>R28*(1+'Bazinės prielaidos'!$E$13)</f>
        <v>0</v>
      </c>
      <c r="S130" s="139">
        <f>S28*(1+'Bazinės prielaidos'!$E$13)</f>
        <v>0</v>
      </c>
      <c r="T130" s="139">
        <f>T28*(1+'Bazinės prielaidos'!$E$13)</f>
        <v>0</v>
      </c>
      <c r="U130" s="139">
        <f>U28*(1+'Bazinės prielaidos'!$E$13)</f>
        <v>0</v>
      </c>
      <c r="V130" s="139">
        <f>V28*(1+'Bazinės prielaidos'!$E$13)</f>
        <v>0</v>
      </c>
      <c r="W130" s="139">
        <f>W28*(1+'Bazinės prielaidos'!$E$13)</f>
        <v>0</v>
      </c>
      <c r="X130" s="139">
        <f>X28*(1+'Bazinės prielaidos'!$E$13)</f>
        <v>0</v>
      </c>
      <c r="Y130" s="139">
        <f>Y28*(1+'Bazinės prielaidos'!$E$13)</f>
        <v>0</v>
      </c>
      <c r="Z130" s="139">
        <f>Z28*(1+'Bazinės prielaidos'!$E$13)</f>
        <v>0</v>
      </c>
      <c r="AA130" s="139">
        <f>AA28*(1+'Bazinės prielaidos'!$E$13)</f>
        <v>0</v>
      </c>
      <c r="AB130" s="138">
        <f t="shared" si="431"/>
        <v>0</v>
      </c>
    </row>
    <row r="131" spans="2:30" s="107" customFormat="1" ht="15.75" customHeight="1" x14ac:dyDescent="0.45">
      <c r="B131" s="128" t="str">
        <f>$B$16</f>
        <v>M4.2 - Atnaujinimo pajamos</v>
      </c>
      <c r="C131" s="139">
        <f>C29*(1+'Bazinės prielaidos'!$E$13)</f>
        <v>0</v>
      </c>
      <c r="D131" s="139">
        <f>D29*(1+'Bazinės prielaidos'!$E$13)</f>
        <v>0</v>
      </c>
      <c r="E131" s="139">
        <f>E29*(1+'Bazinės prielaidos'!$E$13)</f>
        <v>0</v>
      </c>
      <c r="F131" s="139">
        <f>F29*(1+'Bazinės prielaidos'!$E$13)</f>
        <v>0</v>
      </c>
      <c r="G131" s="139">
        <f>G29*(1+'Bazinės prielaidos'!$E$13)</f>
        <v>0</v>
      </c>
      <c r="H131" s="139">
        <f>H29*(1+'Bazinės prielaidos'!$E$13)</f>
        <v>0</v>
      </c>
      <c r="I131" s="139">
        <f>I29*(1+'Bazinės prielaidos'!$E$13)</f>
        <v>0</v>
      </c>
      <c r="J131" s="139">
        <f>J29*(1+'Bazinės prielaidos'!$E$13)</f>
        <v>0</v>
      </c>
      <c r="K131" s="139">
        <f>K29*(1+'Bazinės prielaidos'!$E$13)</f>
        <v>0</v>
      </c>
      <c r="L131" s="139">
        <f>L29*(1+'Bazinės prielaidos'!$E$13)</f>
        <v>0</v>
      </c>
      <c r="M131" s="139">
        <f>M29*(1+'Bazinės prielaidos'!$E$13)</f>
        <v>0</v>
      </c>
      <c r="N131" s="139">
        <f>N29*(1+'Bazinės prielaidos'!$E$13)</f>
        <v>0</v>
      </c>
      <c r="O131" s="139">
        <f>O29*(1+'Bazinės prielaidos'!$E$13)</f>
        <v>0</v>
      </c>
      <c r="P131" s="139">
        <f>P29*(1+'Bazinės prielaidos'!$E$13)</f>
        <v>0</v>
      </c>
      <c r="Q131" s="139">
        <f>Q29*(1+'Bazinės prielaidos'!$E$13)</f>
        <v>0</v>
      </c>
      <c r="R131" s="139">
        <f>R29*(1+'Bazinės prielaidos'!$E$13)</f>
        <v>0</v>
      </c>
      <c r="S131" s="139">
        <f>S29*(1+'Bazinės prielaidos'!$E$13)</f>
        <v>0</v>
      </c>
      <c r="T131" s="139">
        <f>T29*(1+'Bazinės prielaidos'!$E$13)</f>
        <v>0</v>
      </c>
      <c r="U131" s="139">
        <f>U29*(1+'Bazinės prielaidos'!$E$13)</f>
        <v>0</v>
      </c>
      <c r="V131" s="139">
        <f>V29*(1+'Bazinės prielaidos'!$E$13)</f>
        <v>0</v>
      </c>
      <c r="W131" s="139">
        <f>W29*(1+'Bazinės prielaidos'!$E$13)</f>
        <v>0</v>
      </c>
      <c r="X131" s="139">
        <f>X29*(1+'Bazinės prielaidos'!$E$13)</f>
        <v>0</v>
      </c>
      <c r="Y131" s="139">
        <f>Y29*(1+'Bazinės prielaidos'!$E$13)</f>
        <v>0</v>
      </c>
      <c r="Z131" s="139">
        <f>Z29*(1+'Bazinės prielaidos'!$E$13)</f>
        <v>0</v>
      </c>
      <c r="AA131" s="139">
        <f>AA29*(1+'Bazinės prielaidos'!$E$13)</f>
        <v>0</v>
      </c>
      <c r="AB131" s="138">
        <f t="shared" si="431"/>
        <v>0</v>
      </c>
    </row>
    <row r="132" spans="2:30" ht="15.75" customHeight="1" x14ac:dyDescent="0.45">
      <c r="B132" s="127" t="str">
        <f>$B$17</f>
        <v>M5 - Administravimo ir valdymo pajamos</v>
      </c>
      <c r="C132" s="137">
        <f>C30*(1+'Bazinės prielaidos'!$E$13)</f>
        <v>0</v>
      </c>
      <c r="D132" s="137">
        <f>D30*(1+'Bazinės prielaidos'!$E$13)</f>
        <v>0</v>
      </c>
      <c r="E132" s="137">
        <f>E30*(1+'Bazinės prielaidos'!$E$13)</f>
        <v>0</v>
      </c>
      <c r="F132" s="137">
        <f>F30*(1+'Bazinės prielaidos'!$E$13)</f>
        <v>0</v>
      </c>
      <c r="G132" s="137">
        <f>G30*(1+'Bazinės prielaidos'!$E$13)</f>
        <v>0</v>
      </c>
      <c r="H132" s="137">
        <f>H30*(1+'Bazinės prielaidos'!$E$13)</f>
        <v>0</v>
      </c>
      <c r="I132" s="137">
        <f>I30*(1+'Bazinės prielaidos'!$E$13)</f>
        <v>0</v>
      </c>
      <c r="J132" s="137">
        <f>J30*(1+'Bazinės prielaidos'!$E$13)</f>
        <v>0</v>
      </c>
      <c r="K132" s="137">
        <f>K30*(1+'Bazinės prielaidos'!$E$13)</f>
        <v>0</v>
      </c>
      <c r="L132" s="137">
        <f>L30*(1+'Bazinės prielaidos'!$E$13)</f>
        <v>0</v>
      </c>
      <c r="M132" s="137">
        <f>M30*(1+'Bazinės prielaidos'!$E$13)</f>
        <v>0</v>
      </c>
      <c r="N132" s="137">
        <f>N30*(1+'Bazinės prielaidos'!$E$13)</f>
        <v>0</v>
      </c>
      <c r="O132" s="137">
        <f>O30*(1+'Bazinės prielaidos'!$E$13)</f>
        <v>0</v>
      </c>
      <c r="P132" s="137">
        <f>P30*(1+'Bazinės prielaidos'!$E$13)</f>
        <v>0</v>
      </c>
      <c r="Q132" s="137">
        <f>Q30*(1+'Bazinės prielaidos'!$E$13)</f>
        <v>0</v>
      </c>
      <c r="R132" s="137">
        <f>R30*(1+'Bazinės prielaidos'!$E$13)</f>
        <v>0</v>
      </c>
      <c r="S132" s="137">
        <f>S30*(1+'Bazinės prielaidos'!$E$13)</f>
        <v>0</v>
      </c>
      <c r="T132" s="137">
        <f>T30*(1+'Bazinės prielaidos'!$E$13)</f>
        <v>0</v>
      </c>
      <c r="U132" s="137">
        <f>U30*(1+'Bazinės prielaidos'!$E$13)</f>
        <v>0</v>
      </c>
      <c r="V132" s="137">
        <f>V30*(1+'Bazinės prielaidos'!$E$13)</f>
        <v>0</v>
      </c>
      <c r="W132" s="137">
        <f>W30*(1+'Bazinės prielaidos'!$E$13)</f>
        <v>0</v>
      </c>
      <c r="X132" s="137">
        <f>X30*(1+'Bazinės prielaidos'!$E$13)</f>
        <v>0</v>
      </c>
      <c r="Y132" s="137">
        <f>Y30*(1+'Bazinės prielaidos'!$E$13)</f>
        <v>0</v>
      </c>
      <c r="Z132" s="137">
        <f>Z30*(1+'Bazinės prielaidos'!$E$13)</f>
        <v>0</v>
      </c>
      <c r="AA132" s="137">
        <f>AA30*(1+'Bazinės prielaidos'!$E$13)</f>
        <v>0</v>
      </c>
      <c r="AB132" s="126">
        <f t="shared" si="431"/>
        <v>0</v>
      </c>
    </row>
    <row r="133" spans="2:30" s="108" customFormat="1" ht="15.75" customHeight="1" x14ac:dyDescent="0.45">
      <c r="B133" s="130" t="str">
        <f>$B$18</f>
        <v>Viso:</v>
      </c>
      <c r="C133" s="126">
        <f>SUM(C125:C126,C129,C132)</f>
        <v>0</v>
      </c>
      <c r="D133" s="126">
        <f t="shared" ref="D133" si="456">SUM(D125:D126,D129,D132)</f>
        <v>0</v>
      </c>
      <c r="E133" s="126">
        <f t="shared" ref="E133" si="457">SUM(E125:E126,E129,E132)</f>
        <v>0</v>
      </c>
      <c r="F133" s="126">
        <f t="shared" ref="F133" si="458">SUM(F125:F126,F129,F132)</f>
        <v>0</v>
      </c>
      <c r="G133" s="126">
        <f t="shared" ref="G133" si="459">SUM(G125:G126,G129,G132)</f>
        <v>0</v>
      </c>
      <c r="H133" s="126">
        <f t="shared" ref="H133" si="460">SUM(H125:H126,H129,H132)</f>
        <v>0</v>
      </c>
      <c r="I133" s="126">
        <f t="shared" ref="I133" si="461">SUM(I125:I126,I129,I132)</f>
        <v>0</v>
      </c>
      <c r="J133" s="126">
        <f t="shared" ref="J133" si="462">SUM(J125:J126,J129,J132)</f>
        <v>0</v>
      </c>
      <c r="K133" s="126">
        <f t="shared" ref="K133" si="463">SUM(K125:K126,K129,K132)</f>
        <v>0</v>
      </c>
      <c r="L133" s="126">
        <f t="shared" ref="L133" si="464">SUM(L125:L126,L129,L132)</f>
        <v>0</v>
      </c>
      <c r="M133" s="126">
        <f t="shared" ref="M133" si="465">SUM(M125:M126,M129,M132)</f>
        <v>0</v>
      </c>
      <c r="N133" s="126">
        <f t="shared" ref="N133" si="466">SUM(N125:N126,N129,N132)</f>
        <v>0</v>
      </c>
      <c r="O133" s="126">
        <f t="shared" ref="O133" si="467">SUM(O125:O126,O129,O132)</f>
        <v>0</v>
      </c>
      <c r="P133" s="126">
        <f t="shared" ref="P133" si="468">SUM(P125:P126,P129,P132)</f>
        <v>0</v>
      </c>
      <c r="Q133" s="126">
        <f t="shared" ref="Q133" si="469">SUM(Q125:Q126,Q129,Q132)</f>
        <v>0</v>
      </c>
      <c r="R133" s="126">
        <f t="shared" ref="R133" si="470">SUM(R125:R126,R129,R132)</f>
        <v>0</v>
      </c>
      <c r="S133" s="126">
        <f t="shared" ref="S133" si="471">SUM(S125:S126,S129,S132)</f>
        <v>0</v>
      </c>
      <c r="T133" s="126">
        <f t="shared" ref="T133" si="472">SUM(T125:T126,T129,T132)</f>
        <v>0</v>
      </c>
      <c r="U133" s="126">
        <f t="shared" ref="U133" si="473">SUM(U125:U126,U129,U132)</f>
        <v>0</v>
      </c>
      <c r="V133" s="126">
        <f t="shared" ref="V133" si="474">SUM(V125:V126,V129,V132)</f>
        <v>0</v>
      </c>
      <c r="W133" s="126">
        <f t="shared" ref="W133" si="475">SUM(W125:W126,W129,W132)</f>
        <v>0</v>
      </c>
      <c r="X133" s="126">
        <f t="shared" ref="X133" si="476">SUM(X125:X126,X129,X132)</f>
        <v>0</v>
      </c>
      <c r="Y133" s="126">
        <f t="shared" ref="Y133" si="477">SUM(Y125:Y126,Y129,Y132)</f>
        <v>0</v>
      </c>
      <c r="Z133" s="126">
        <f t="shared" ref="Z133" si="478">SUM(Z125:Z126,Z129,Z132)</f>
        <v>0</v>
      </c>
      <c r="AA133" s="126">
        <f t="shared" ref="AA133" si="479">SUM(AA125:AA126,AA129,AA132)</f>
        <v>0</v>
      </c>
      <c r="AB133" s="126">
        <f t="shared" si="431"/>
        <v>0</v>
      </c>
      <c r="AD133" s="109"/>
    </row>
    <row r="135" spans="2:30" x14ac:dyDescent="0.45">
      <c r="B135" s="108" t="s">
        <v>4</v>
      </c>
    </row>
    <row r="137" spans="2:30" x14ac:dyDescent="0.45">
      <c r="B137" s="124" t="s">
        <v>1</v>
      </c>
      <c r="C137" s="124">
        <f>YEAR('Bazinės prielaidos'!$E$8)</f>
        <v>2023</v>
      </c>
      <c r="D137" s="124">
        <f>C137+1</f>
        <v>2024</v>
      </c>
      <c r="E137" s="124">
        <f t="shared" ref="E137:AA137" si="480">D137+1</f>
        <v>2025</v>
      </c>
      <c r="F137" s="124">
        <f t="shared" si="480"/>
        <v>2026</v>
      </c>
      <c r="G137" s="124">
        <f t="shared" si="480"/>
        <v>2027</v>
      </c>
      <c r="H137" s="124">
        <f t="shared" si="480"/>
        <v>2028</v>
      </c>
      <c r="I137" s="124">
        <f t="shared" si="480"/>
        <v>2029</v>
      </c>
      <c r="J137" s="124">
        <f t="shared" si="480"/>
        <v>2030</v>
      </c>
      <c r="K137" s="124">
        <f t="shared" si="480"/>
        <v>2031</v>
      </c>
      <c r="L137" s="124">
        <f t="shared" si="480"/>
        <v>2032</v>
      </c>
      <c r="M137" s="124">
        <f t="shared" si="480"/>
        <v>2033</v>
      </c>
      <c r="N137" s="124">
        <f t="shared" si="480"/>
        <v>2034</v>
      </c>
      <c r="O137" s="124">
        <f t="shared" si="480"/>
        <v>2035</v>
      </c>
      <c r="P137" s="124">
        <f t="shared" si="480"/>
        <v>2036</v>
      </c>
      <c r="Q137" s="124">
        <f t="shared" si="480"/>
        <v>2037</v>
      </c>
      <c r="R137" s="124">
        <f t="shared" si="480"/>
        <v>2038</v>
      </c>
      <c r="S137" s="124">
        <f t="shared" si="480"/>
        <v>2039</v>
      </c>
      <c r="T137" s="124">
        <f t="shared" si="480"/>
        <v>2040</v>
      </c>
      <c r="U137" s="124">
        <f t="shared" si="480"/>
        <v>2041</v>
      </c>
      <c r="V137" s="124">
        <f t="shared" si="480"/>
        <v>2042</v>
      </c>
      <c r="W137" s="124">
        <f t="shared" si="480"/>
        <v>2043</v>
      </c>
      <c r="X137" s="124">
        <f t="shared" si="480"/>
        <v>2044</v>
      </c>
      <c r="Y137" s="124">
        <f t="shared" si="480"/>
        <v>2045</v>
      </c>
      <c r="Z137" s="124">
        <f t="shared" si="480"/>
        <v>2046</v>
      </c>
      <c r="AA137" s="124">
        <f t="shared" si="480"/>
        <v>2047</v>
      </c>
      <c r="AB137" s="124" t="s">
        <v>71</v>
      </c>
    </row>
    <row r="138" spans="2:30" ht="15.75" customHeight="1" x14ac:dyDescent="0.45">
      <c r="B138" s="112" t="str">
        <f>$B$10</f>
        <v>M1 ir M2 - nuosavo ir skolinto kapitalo srautai</v>
      </c>
      <c r="C138" s="137">
        <f>C36*(1+'Bazinės prielaidos'!$E$13)</f>
        <v>0</v>
      </c>
      <c r="D138" s="137">
        <f>D36*(1+'Bazinės prielaidos'!$E$13)</f>
        <v>0</v>
      </c>
      <c r="E138" s="137">
        <f>E36*(1+'Bazinės prielaidos'!$E$13)</f>
        <v>0</v>
      </c>
      <c r="F138" s="137">
        <f>F36*(1+'Bazinės prielaidos'!$E$13)</f>
        <v>0</v>
      </c>
      <c r="G138" s="137">
        <f>G36*(1+'Bazinės prielaidos'!$E$13)</f>
        <v>0</v>
      </c>
      <c r="H138" s="137">
        <f>H36*(1+'Bazinės prielaidos'!$E$13)</f>
        <v>0</v>
      </c>
      <c r="I138" s="137">
        <f>I36*(1+'Bazinės prielaidos'!$E$13)</f>
        <v>0</v>
      </c>
      <c r="J138" s="137">
        <f>J36*(1+'Bazinės prielaidos'!$E$13)</f>
        <v>0</v>
      </c>
      <c r="K138" s="137">
        <f>K36*(1+'Bazinės prielaidos'!$E$13)</f>
        <v>0</v>
      </c>
      <c r="L138" s="137">
        <f>L36*(1+'Bazinės prielaidos'!$E$13)</f>
        <v>0</v>
      </c>
      <c r="M138" s="137">
        <f>M36*(1+'Bazinės prielaidos'!$E$13)</f>
        <v>0</v>
      </c>
      <c r="N138" s="137">
        <f>N36*(1+'Bazinės prielaidos'!$E$13)</f>
        <v>0</v>
      </c>
      <c r="O138" s="137">
        <f>O36*(1+'Bazinės prielaidos'!$E$13)</f>
        <v>0</v>
      </c>
      <c r="P138" s="137">
        <f>P36*(1+'Bazinės prielaidos'!$E$13)</f>
        <v>0</v>
      </c>
      <c r="Q138" s="137">
        <f>Q36*(1+'Bazinės prielaidos'!$E$13)</f>
        <v>0</v>
      </c>
      <c r="R138" s="137">
        <f>R36*(1+'Bazinės prielaidos'!$E$13)</f>
        <v>0</v>
      </c>
      <c r="S138" s="137">
        <f>S36*(1+'Bazinės prielaidos'!$E$13)</f>
        <v>0</v>
      </c>
      <c r="T138" s="137">
        <f>T36*(1+'Bazinės prielaidos'!$E$13)</f>
        <v>0</v>
      </c>
      <c r="U138" s="137">
        <f>U36*(1+'Bazinės prielaidos'!$E$13)</f>
        <v>0</v>
      </c>
      <c r="V138" s="137">
        <f>V36*(1+'Bazinės prielaidos'!$E$13)</f>
        <v>0</v>
      </c>
      <c r="W138" s="137">
        <f>W36*(1+'Bazinės prielaidos'!$E$13)</f>
        <v>0</v>
      </c>
      <c r="X138" s="137">
        <f>X36*(1+'Bazinės prielaidos'!$E$13)</f>
        <v>0</v>
      </c>
      <c r="Y138" s="137">
        <f>Y36*(1+'Bazinės prielaidos'!$E$13)</f>
        <v>0</v>
      </c>
      <c r="Z138" s="137">
        <f>Z36*(1+'Bazinės prielaidos'!$E$13)</f>
        <v>0</v>
      </c>
      <c r="AA138" s="137">
        <f>AA36*(1+'Bazinės prielaidos'!$E$13)</f>
        <v>0</v>
      </c>
      <c r="AB138" s="126">
        <f>SUM(C138:AA138)</f>
        <v>0</v>
      </c>
    </row>
    <row r="139" spans="2:30" ht="15.75" customHeight="1" x14ac:dyDescent="0.45">
      <c r="B139" s="127" t="str">
        <f>$B$11</f>
        <v>M3 - Finansinės ir investicinės veiklos pajamos</v>
      </c>
      <c r="C139" s="137">
        <f>SUM(C140:C141)</f>
        <v>0</v>
      </c>
      <c r="D139" s="137">
        <f t="shared" ref="D139" si="481">SUM(D140:D141)</f>
        <v>0</v>
      </c>
      <c r="E139" s="137">
        <f t="shared" ref="E139" si="482">SUM(E140:E141)</f>
        <v>0</v>
      </c>
      <c r="F139" s="137">
        <f t="shared" ref="F139" si="483">SUM(F140:F141)</f>
        <v>0</v>
      </c>
      <c r="G139" s="137">
        <f t="shared" ref="G139" si="484">SUM(G140:G141)</f>
        <v>0</v>
      </c>
      <c r="H139" s="137">
        <f t="shared" ref="H139" si="485">SUM(H140:H141)</f>
        <v>0</v>
      </c>
      <c r="I139" s="137">
        <f t="shared" ref="I139" si="486">SUM(I140:I141)</f>
        <v>0</v>
      </c>
      <c r="J139" s="137">
        <f t="shared" ref="J139" si="487">SUM(J140:J141)</f>
        <v>0</v>
      </c>
      <c r="K139" s="137">
        <f t="shared" ref="K139" si="488">SUM(K140:K141)</f>
        <v>0</v>
      </c>
      <c r="L139" s="137">
        <f t="shared" ref="L139" si="489">SUM(L140:L141)</f>
        <v>0</v>
      </c>
      <c r="M139" s="137">
        <f t="shared" ref="M139" si="490">SUM(M140:M141)</f>
        <v>0</v>
      </c>
      <c r="N139" s="137">
        <f t="shared" ref="N139" si="491">SUM(N140:N141)</f>
        <v>0</v>
      </c>
      <c r="O139" s="137">
        <f t="shared" ref="O139" si="492">SUM(O140:O141)</f>
        <v>0</v>
      </c>
      <c r="P139" s="137">
        <f t="shared" ref="P139" si="493">SUM(P140:P141)</f>
        <v>0</v>
      </c>
      <c r="Q139" s="137">
        <f t="shared" ref="Q139" si="494">SUM(Q140:Q141)</f>
        <v>0</v>
      </c>
      <c r="R139" s="137">
        <f t="shared" ref="R139" si="495">SUM(R140:R141)</f>
        <v>0</v>
      </c>
      <c r="S139" s="137">
        <f t="shared" ref="S139" si="496">SUM(S140:S141)</f>
        <v>0</v>
      </c>
      <c r="T139" s="137">
        <f t="shared" ref="T139" si="497">SUM(T140:T141)</f>
        <v>0</v>
      </c>
      <c r="U139" s="137">
        <f t="shared" ref="U139" si="498">SUM(U140:U141)</f>
        <v>0</v>
      </c>
      <c r="V139" s="137">
        <f t="shared" ref="V139" si="499">SUM(V140:V141)</f>
        <v>0</v>
      </c>
      <c r="W139" s="137">
        <f t="shared" ref="W139" si="500">SUM(W140:W141)</f>
        <v>0</v>
      </c>
      <c r="X139" s="137">
        <f t="shared" ref="X139" si="501">SUM(X140:X141)</f>
        <v>0</v>
      </c>
      <c r="Y139" s="137">
        <f t="shared" ref="Y139" si="502">SUM(Y140:Y141)</f>
        <v>0</v>
      </c>
      <c r="Z139" s="137">
        <f t="shared" ref="Z139" si="503">SUM(Z140:Z141)</f>
        <v>0</v>
      </c>
      <c r="AA139" s="137">
        <f t="shared" ref="AA139" si="504">SUM(AA140:AA141)</f>
        <v>0</v>
      </c>
      <c r="AB139" s="126">
        <f t="shared" ref="AB139:AB146" si="505">SUM(C139:AA139)</f>
        <v>0</v>
      </c>
    </row>
    <row r="140" spans="2:30" ht="15.75" customHeight="1" x14ac:dyDescent="0.45">
      <c r="B140" s="128" t="str">
        <f>$B$12</f>
        <v>M3n1 - Finansinės veiklos (palūkanų) pajamos</v>
      </c>
      <c r="C140" s="139">
        <f>C38*(1+'Bazinės prielaidos'!$E$13)</f>
        <v>0</v>
      </c>
      <c r="D140" s="139">
        <f>D38*(1+'Bazinės prielaidos'!$E$13)</f>
        <v>0</v>
      </c>
      <c r="E140" s="139">
        <f>E38*(1+'Bazinės prielaidos'!$E$13)</f>
        <v>0</v>
      </c>
      <c r="F140" s="139">
        <f>F38*(1+'Bazinės prielaidos'!$E$13)</f>
        <v>0</v>
      </c>
      <c r="G140" s="139">
        <f>G38*(1+'Bazinės prielaidos'!$E$13)</f>
        <v>0</v>
      </c>
      <c r="H140" s="139">
        <f>H38*(1+'Bazinės prielaidos'!$E$13)</f>
        <v>0</v>
      </c>
      <c r="I140" s="139">
        <f>I38*(1+'Bazinės prielaidos'!$E$13)</f>
        <v>0</v>
      </c>
      <c r="J140" s="139">
        <f>J38*(1+'Bazinės prielaidos'!$E$13)</f>
        <v>0</v>
      </c>
      <c r="K140" s="139">
        <f>K38*(1+'Bazinės prielaidos'!$E$13)</f>
        <v>0</v>
      </c>
      <c r="L140" s="139">
        <f>L38*(1+'Bazinės prielaidos'!$E$13)</f>
        <v>0</v>
      </c>
      <c r="M140" s="139">
        <f>M38*(1+'Bazinės prielaidos'!$E$13)</f>
        <v>0</v>
      </c>
      <c r="N140" s="139">
        <f>N38*(1+'Bazinės prielaidos'!$E$13)</f>
        <v>0</v>
      </c>
      <c r="O140" s="139">
        <f>O38*(1+'Bazinės prielaidos'!$E$13)</f>
        <v>0</v>
      </c>
      <c r="P140" s="139">
        <f>P38*(1+'Bazinės prielaidos'!$E$13)</f>
        <v>0</v>
      </c>
      <c r="Q140" s="139">
        <f>Q38*(1+'Bazinės prielaidos'!$E$13)</f>
        <v>0</v>
      </c>
      <c r="R140" s="139">
        <f>R38*(1+'Bazinės prielaidos'!$E$13)</f>
        <v>0</v>
      </c>
      <c r="S140" s="139">
        <f>S38*(1+'Bazinės prielaidos'!$E$13)</f>
        <v>0</v>
      </c>
      <c r="T140" s="139">
        <f>T38*(1+'Bazinės prielaidos'!$E$13)</f>
        <v>0</v>
      </c>
      <c r="U140" s="139">
        <f>U38*(1+'Bazinės prielaidos'!$E$13)</f>
        <v>0</v>
      </c>
      <c r="V140" s="139">
        <f>V38*(1+'Bazinės prielaidos'!$E$13)</f>
        <v>0</v>
      </c>
      <c r="W140" s="139">
        <f>W38*(1+'Bazinės prielaidos'!$E$13)</f>
        <v>0</v>
      </c>
      <c r="X140" s="139">
        <f>X38*(1+'Bazinės prielaidos'!$E$13)</f>
        <v>0</v>
      </c>
      <c r="Y140" s="139">
        <f>Y38*(1+'Bazinės prielaidos'!$E$13)</f>
        <v>0</v>
      </c>
      <c r="Z140" s="139">
        <f>Z38*(1+'Bazinės prielaidos'!$E$13)</f>
        <v>0</v>
      </c>
      <c r="AA140" s="139">
        <f>AA38*(1+'Bazinės prielaidos'!$E$13)</f>
        <v>0</v>
      </c>
      <c r="AB140" s="138">
        <f t="shared" si="505"/>
        <v>0</v>
      </c>
    </row>
    <row r="141" spans="2:30" ht="15.75" customHeight="1" x14ac:dyDescent="0.45">
      <c r="B141" s="128" t="str">
        <f>$B$13</f>
        <v>M3n2 - Investicinės veiklos ir nuosavo kapitalo pajamos</v>
      </c>
      <c r="C141" s="139">
        <f>C39*(1+'Bazinės prielaidos'!$E$13)</f>
        <v>0</v>
      </c>
      <c r="D141" s="139">
        <f>D39*(1+'Bazinės prielaidos'!$E$13)</f>
        <v>0</v>
      </c>
      <c r="E141" s="139">
        <f>E39*(1+'Bazinės prielaidos'!$E$13)</f>
        <v>0</v>
      </c>
      <c r="F141" s="139">
        <f>F39*(1+'Bazinės prielaidos'!$E$13)</f>
        <v>0</v>
      </c>
      <c r="G141" s="139">
        <f>G39*(1+'Bazinės prielaidos'!$E$13)</f>
        <v>0</v>
      </c>
      <c r="H141" s="139">
        <f>H39*(1+'Bazinės prielaidos'!$E$13)</f>
        <v>0</v>
      </c>
      <c r="I141" s="139">
        <f>I39*(1+'Bazinės prielaidos'!$E$13)</f>
        <v>0</v>
      </c>
      <c r="J141" s="139">
        <f>J39*(1+'Bazinės prielaidos'!$E$13)</f>
        <v>0</v>
      </c>
      <c r="K141" s="139">
        <f>K39*(1+'Bazinės prielaidos'!$E$13)</f>
        <v>0</v>
      </c>
      <c r="L141" s="139">
        <f>L39*(1+'Bazinės prielaidos'!$E$13)</f>
        <v>0</v>
      </c>
      <c r="M141" s="139">
        <f>M39*(1+'Bazinės prielaidos'!$E$13)</f>
        <v>0</v>
      </c>
      <c r="N141" s="139">
        <f>N39*(1+'Bazinės prielaidos'!$E$13)</f>
        <v>0</v>
      </c>
      <c r="O141" s="139">
        <f>O39*(1+'Bazinės prielaidos'!$E$13)</f>
        <v>0</v>
      </c>
      <c r="P141" s="139">
        <f>P39*(1+'Bazinės prielaidos'!$E$13)</f>
        <v>0</v>
      </c>
      <c r="Q141" s="139">
        <f>Q39*(1+'Bazinės prielaidos'!$E$13)</f>
        <v>0</v>
      </c>
      <c r="R141" s="139">
        <f>R39*(1+'Bazinės prielaidos'!$E$13)</f>
        <v>0</v>
      </c>
      <c r="S141" s="139">
        <f>S39*(1+'Bazinės prielaidos'!$E$13)</f>
        <v>0</v>
      </c>
      <c r="T141" s="139">
        <f>T39*(1+'Bazinės prielaidos'!$E$13)</f>
        <v>0</v>
      </c>
      <c r="U141" s="139">
        <f>U39*(1+'Bazinės prielaidos'!$E$13)</f>
        <v>0</v>
      </c>
      <c r="V141" s="139">
        <f>V39*(1+'Bazinės prielaidos'!$E$13)</f>
        <v>0</v>
      </c>
      <c r="W141" s="139">
        <f>W39*(1+'Bazinės prielaidos'!$E$13)</f>
        <v>0</v>
      </c>
      <c r="X141" s="139">
        <f>X39*(1+'Bazinės prielaidos'!$E$13)</f>
        <v>0</v>
      </c>
      <c r="Y141" s="139">
        <f>Y39*(1+'Bazinės prielaidos'!$E$13)</f>
        <v>0</v>
      </c>
      <c r="Z141" s="139">
        <f>Z39*(1+'Bazinės prielaidos'!$E$13)</f>
        <v>0</v>
      </c>
      <c r="AA141" s="139">
        <f>AA39*(1+'Bazinės prielaidos'!$E$13)</f>
        <v>0</v>
      </c>
      <c r="AB141" s="138">
        <f t="shared" si="505"/>
        <v>0</v>
      </c>
    </row>
    <row r="142" spans="2:30" ht="15.75" customHeight="1" x14ac:dyDescent="0.45">
      <c r="B142" s="127" t="str">
        <f>$B$14</f>
        <v>M4 - Paslaugų teikimo ir priežiūros pajamos</v>
      </c>
      <c r="C142" s="137">
        <f>SUM(C143:C144)</f>
        <v>0</v>
      </c>
      <c r="D142" s="137">
        <f t="shared" ref="D142" si="506">SUM(D143:D144)</f>
        <v>0</v>
      </c>
      <c r="E142" s="137">
        <f t="shared" ref="E142" si="507">SUM(E143:E144)</f>
        <v>0</v>
      </c>
      <c r="F142" s="137">
        <f t="shared" ref="F142" si="508">SUM(F143:F144)</f>
        <v>0</v>
      </c>
      <c r="G142" s="137">
        <f t="shared" ref="G142" si="509">SUM(G143:G144)</f>
        <v>0</v>
      </c>
      <c r="H142" s="137">
        <f t="shared" ref="H142" si="510">SUM(H143:H144)</f>
        <v>0</v>
      </c>
      <c r="I142" s="137">
        <f t="shared" ref="I142" si="511">SUM(I143:I144)</f>
        <v>0</v>
      </c>
      <c r="J142" s="137">
        <f t="shared" ref="J142" si="512">SUM(J143:J144)</f>
        <v>0</v>
      </c>
      <c r="K142" s="137">
        <f t="shared" ref="K142" si="513">SUM(K143:K144)</f>
        <v>0</v>
      </c>
      <c r="L142" s="137">
        <f t="shared" ref="L142" si="514">SUM(L143:L144)</f>
        <v>0</v>
      </c>
      <c r="M142" s="137">
        <f t="shared" ref="M142" si="515">SUM(M143:M144)</f>
        <v>0</v>
      </c>
      <c r="N142" s="137">
        <f t="shared" ref="N142" si="516">SUM(N143:N144)</f>
        <v>0</v>
      </c>
      <c r="O142" s="137">
        <f t="shared" ref="O142" si="517">SUM(O143:O144)</f>
        <v>0</v>
      </c>
      <c r="P142" s="137">
        <f t="shared" ref="P142" si="518">SUM(P143:P144)</f>
        <v>0</v>
      </c>
      <c r="Q142" s="137">
        <f t="shared" ref="Q142" si="519">SUM(Q143:Q144)</f>
        <v>0</v>
      </c>
      <c r="R142" s="137">
        <f t="shared" ref="R142" si="520">SUM(R143:R144)</f>
        <v>0</v>
      </c>
      <c r="S142" s="137">
        <f t="shared" ref="S142" si="521">SUM(S143:S144)</f>
        <v>0</v>
      </c>
      <c r="T142" s="137">
        <f t="shared" ref="T142" si="522">SUM(T143:T144)</f>
        <v>0</v>
      </c>
      <c r="U142" s="137">
        <f t="shared" ref="U142" si="523">SUM(U143:U144)</f>
        <v>0</v>
      </c>
      <c r="V142" s="137">
        <f t="shared" ref="V142" si="524">SUM(V143:V144)</f>
        <v>0</v>
      </c>
      <c r="W142" s="137">
        <f t="shared" ref="W142" si="525">SUM(W143:W144)</f>
        <v>0</v>
      </c>
      <c r="X142" s="137">
        <f t="shared" ref="X142" si="526">SUM(X143:X144)</f>
        <v>0</v>
      </c>
      <c r="Y142" s="137">
        <f t="shared" ref="Y142" si="527">SUM(Y143:Y144)</f>
        <v>0</v>
      </c>
      <c r="Z142" s="137">
        <f t="shared" ref="Z142" si="528">SUM(Z143:Z144)</f>
        <v>0</v>
      </c>
      <c r="AA142" s="137">
        <f t="shared" ref="AA142" si="529">SUM(AA143:AA144)</f>
        <v>0</v>
      </c>
      <c r="AB142" s="126">
        <f t="shared" si="505"/>
        <v>0</v>
      </c>
    </row>
    <row r="143" spans="2:30" s="107" customFormat="1" ht="15.75" customHeight="1" x14ac:dyDescent="0.45">
      <c r="B143" s="128" t="str">
        <f>$B$15</f>
        <v>M4.1 - Paslaugų teikimo pajamos ir remonto pajamos</v>
      </c>
      <c r="C143" s="139">
        <f>C41*(1+'Bazinės prielaidos'!$E$13)</f>
        <v>0</v>
      </c>
      <c r="D143" s="139">
        <f>D41*(1+'Bazinės prielaidos'!$E$13)</f>
        <v>0</v>
      </c>
      <c r="E143" s="139">
        <f>E41*(1+'Bazinės prielaidos'!$E$13)</f>
        <v>0</v>
      </c>
      <c r="F143" s="139">
        <f>F41*(1+'Bazinės prielaidos'!$E$13)</f>
        <v>0</v>
      </c>
      <c r="G143" s="139">
        <f>G41*(1+'Bazinės prielaidos'!$E$13)</f>
        <v>0</v>
      </c>
      <c r="H143" s="139">
        <f>H41*(1+'Bazinės prielaidos'!$E$13)</f>
        <v>0</v>
      </c>
      <c r="I143" s="139">
        <f>I41*(1+'Bazinės prielaidos'!$E$13)</f>
        <v>0</v>
      </c>
      <c r="J143" s="139">
        <f>J41*(1+'Bazinės prielaidos'!$E$13)</f>
        <v>0</v>
      </c>
      <c r="K143" s="139">
        <f>K41*(1+'Bazinės prielaidos'!$E$13)</f>
        <v>0</v>
      </c>
      <c r="L143" s="139">
        <f>L41*(1+'Bazinės prielaidos'!$E$13)</f>
        <v>0</v>
      </c>
      <c r="M143" s="139">
        <f>M41*(1+'Bazinės prielaidos'!$E$13)</f>
        <v>0</v>
      </c>
      <c r="N143" s="139">
        <f>N41*(1+'Bazinės prielaidos'!$E$13)</f>
        <v>0</v>
      </c>
      <c r="O143" s="139">
        <f>O41*(1+'Bazinės prielaidos'!$E$13)</f>
        <v>0</v>
      </c>
      <c r="P143" s="139">
        <f>P41*(1+'Bazinės prielaidos'!$E$13)</f>
        <v>0</v>
      </c>
      <c r="Q143" s="139">
        <f>Q41*(1+'Bazinės prielaidos'!$E$13)</f>
        <v>0</v>
      </c>
      <c r="R143" s="139">
        <f>R41*(1+'Bazinės prielaidos'!$E$13)</f>
        <v>0</v>
      </c>
      <c r="S143" s="139">
        <f>S41*(1+'Bazinės prielaidos'!$E$13)</f>
        <v>0</v>
      </c>
      <c r="T143" s="139">
        <f>T41*(1+'Bazinės prielaidos'!$E$13)</f>
        <v>0</v>
      </c>
      <c r="U143" s="139">
        <f>U41*(1+'Bazinės prielaidos'!$E$13)</f>
        <v>0</v>
      </c>
      <c r="V143" s="139">
        <f>V41*(1+'Bazinės prielaidos'!$E$13)</f>
        <v>0</v>
      </c>
      <c r="W143" s="139">
        <f>W41*(1+'Bazinės prielaidos'!$E$13)</f>
        <v>0</v>
      </c>
      <c r="X143" s="139">
        <f>X41*(1+'Bazinės prielaidos'!$E$13)</f>
        <v>0</v>
      </c>
      <c r="Y143" s="139">
        <f>Y41*(1+'Bazinės prielaidos'!$E$13)</f>
        <v>0</v>
      </c>
      <c r="Z143" s="139">
        <f>Z41*(1+'Bazinės prielaidos'!$E$13)</f>
        <v>0</v>
      </c>
      <c r="AA143" s="139">
        <f>AA41*(1+'Bazinės prielaidos'!$E$13)</f>
        <v>0</v>
      </c>
      <c r="AB143" s="138">
        <f t="shared" si="505"/>
        <v>0</v>
      </c>
    </row>
    <row r="144" spans="2:30" s="107" customFormat="1" ht="15.75" customHeight="1" x14ac:dyDescent="0.45">
      <c r="B144" s="128" t="str">
        <f>$B$16</f>
        <v>M4.2 - Atnaujinimo pajamos</v>
      </c>
      <c r="C144" s="139">
        <f>C42*(1+'Bazinės prielaidos'!$E$13)</f>
        <v>0</v>
      </c>
      <c r="D144" s="139">
        <f>D42*(1+'Bazinės prielaidos'!$E$13)</f>
        <v>0</v>
      </c>
      <c r="E144" s="139">
        <f>E42*(1+'Bazinės prielaidos'!$E$13)</f>
        <v>0</v>
      </c>
      <c r="F144" s="139">
        <f>F42*(1+'Bazinės prielaidos'!$E$13)</f>
        <v>0</v>
      </c>
      <c r="G144" s="139">
        <f>G42*(1+'Bazinės prielaidos'!$E$13)</f>
        <v>0</v>
      </c>
      <c r="H144" s="139">
        <f>H42*(1+'Bazinės prielaidos'!$E$13)</f>
        <v>0</v>
      </c>
      <c r="I144" s="139">
        <f>I42*(1+'Bazinės prielaidos'!$E$13)</f>
        <v>0</v>
      </c>
      <c r="J144" s="139">
        <f>J42*(1+'Bazinės prielaidos'!$E$13)</f>
        <v>0</v>
      </c>
      <c r="K144" s="139">
        <f>K42*(1+'Bazinės prielaidos'!$E$13)</f>
        <v>0</v>
      </c>
      <c r="L144" s="139">
        <f>L42*(1+'Bazinės prielaidos'!$E$13)</f>
        <v>0</v>
      </c>
      <c r="M144" s="139">
        <f>M42*(1+'Bazinės prielaidos'!$E$13)</f>
        <v>0</v>
      </c>
      <c r="N144" s="139">
        <f>N42*(1+'Bazinės prielaidos'!$E$13)</f>
        <v>0</v>
      </c>
      <c r="O144" s="139">
        <f>O42*(1+'Bazinės prielaidos'!$E$13)</f>
        <v>0</v>
      </c>
      <c r="P144" s="139">
        <f>P42*(1+'Bazinės prielaidos'!$E$13)</f>
        <v>0</v>
      </c>
      <c r="Q144" s="139">
        <f>Q42*(1+'Bazinės prielaidos'!$E$13)</f>
        <v>0</v>
      </c>
      <c r="R144" s="139">
        <f>R42*(1+'Bazinės prielaidos'!$E$13)</f>
        <v>0</v>
      </c>
      <c r="S144" s="139">
        <f>S42*(1+'Bazinės prielaidos'!$E$13)</f>
        <v>0</v>
      </c>
      <c r="T144" s="139">
        <f>T42*(1+'Bazinės prielaidos'!$E$13)</f>
        <v>0</v>
      </c>
      <c r="U144" s="139">
        <f>U42*(1+'Bazinės prielaidos'!$E$13)</f>
        <v>0</v>
      </c>
      <c r="V144" s="139">
        <f>V42*(1+'Bazinės prielaidos'!$E$13)</f>
        <v>0</v>
      </c>
      <c r="W144" s="139">
        <f>W42*(1+'Bazinės prielaidos'!$E$13)</f>
        <v>0</v>
      </c>
      <c r="X144" s="139">
        <f>X42*(1+'Bazinės prielaidos'!$E$13)</f>
        <v>0</v>
      </c>
      <c r="Y144" s="139">
        <f>Y42*(1+'Bazinės prielaidos'!$E$13)</f>
        <v>0</v>
      </c>
      <c r="Z144" s="139">
        <f>Z42*(1+'Bazinės prielaidos'!$E$13)</f>
        <v>0</v>
      </c>
      <c r="AA144" s="139">
        <f>AA42*(1+'Bazinės prielaidos'!$E$13)</f>
        <v>0</v>
      </c>
      <c r="AB144" s="138">
        <f t="shared" si="505"/>
        <v>0</v>
      </c>
    </row>
    <row r="145" spans="2:30" ht="15.75" customHeight="1" x14ac:dyDescent="0.45">
      <c r="B145" s="127" t="str">
        <f>$B$17</f>
        <v>M5 - Administravimo ir valdymo pajamos</v>
      </c>
      <c r="C145" s="137">
        <f>C43*(1+'Bazinės prielaidos'!$E$13)</f>
        <v>0</v>
      </c>
      <c r="D145" s="137">
        <f>D43*(1+'Bazinės prielaidos'!$E$13)</f>
        <v>0</v>
      </c>
      <c r="E145" s="137">
        <f>E43*(1+'Bazinės prielaidos'!$E$13)</f>
        <v>0</v>
      </c>
      <c r="F145" s="137">
        <f>F43*(1+'Bazinės prielaidos'!$E$13)</f>
        <v>0</v>
      </c>
      <c r="G145" s="137">
        <f>G43*(1+'Bazinės prielaidos'!$E$13)</f>
        <v>0</v>
      </c>
      <c r="H145" s="137">
        <f>H43*(1+'Bazinės prielaidos'!$E$13)</f>
        <v>0</v>
      </c>
      <c r="I145" s="137">
        <f>I43*(1+'Bazinės prielaidos'!$E$13)</f>
        <v>0</v>
      </c>
      <c r="J145" s="137">
        <f>J43*(1+'Bazinės prielaidos'!$E$13)</f>
        <v>0</v>
      </c>
      <c r="K145" s="137">
        <f>K43*(1+'Bazinės prielaidos'!$E$13)</f>
        <v>0</v>
      </c>
      <c r="L145" s="137">
        <f>L43*(1+'Bazinės prielaidos'!$E$13)</f>
        <v>0</v>
      </c>
      <c r="M145" s="137">
        <f>M43*(1+'Bazinės prielaidos'!$E$13)</f>
        <v>0</v>
      </c>
      <c r="N145" s="137">
        <f>N43*(1+'Bazinės prielaidos'!$E$13)</f>
        <v>0</v>
      </c>
      <c r="O145" s="137">
        <f>O43*(1+'Bazinės prielaidos'!$E$13)</f>
        <v>0</v>
      </c>
      <c r="P145" s="137">
        <f>P43*(1+'Bazinės prielaidos'!$E$13)</f>
        <v>0</v>
      </c>
      <c r="Q145" s="137">
        <f>Q43*(1+'Bazinės prielaidos'!$E$13)</f>
        <v>0</v>
      </c>
      <c r="R145" s="137">
        <f>R43*(1+'Bazinės prielaidos'!$E$13)</f>
        <v>0</v>
      </c>
      <c r="S145" s="137">
        <f>S43*(1+'Bazinės prielaidos'!$E$13)</f>
        <v>0</v>
      </c>
      <c r="T145" s="137">
        <f>T43*(1+'Bazinės prielaidos'!$E$13)</f>
        <v>0</v>
      </c>
      <c r="U145" s="137">
        <f>U43*(1+'Bazinės prielaidos'!$E$13)</f>
        <v>0</v>
      </c>
      <c r="V145" s="137">
        <f>V43*(1+'Bazinės prielaidos'!$E$13)</f>
        <v>0</v>
      </c>
      <c r="W145" s="137">
        <f>W43*(1+'Bazinės prielaidos'!$E$13)</f>
        <v>0</v>
      </c>
      <c r="X145" s="137">
        <f>X43*(1+'Bazinės prielaidos'!$E$13)</f>
        <v>0</v>
      </c>
      <c r="Y145" s="137">
        <f>Y43*(1+'Bazinės prielaidos'!$E$13)</f>
        <v>0</v>
      </c>
      <c r="Z145" s="137">
        <f>Z43*(1+'Bazinės prielaidos'!$E$13)</f>
        <v>0</v>
      </c>
      <c r="AA145" s="137">
        <f>AA43*(1+'Bazinės prielaidos'!$E$13)</f>
        <v>0</v>
      </c>
      <c r="AB145" s="126">
        <f t="shared" si="505"/>
        <v>0</v>
      </c>
    </row>
    <row r="146" spans="2:30" s="108" customFormat="1" ht="15.75" customHeight="1" x14ac:dyDescent="0.45">
      <c r="B146" s="130" t="str">
        <f>$B$18</f>
        <v>Viso:</v>
      </c>
      <c r="C146" s="126">
        <f>SUM(C138:C139,C142,C145)</f>
        <v>0</v>
      </c>
      <c r="D146" s="126">
        <f t="shared" ref="D146" si="530">SUM(D138:D139,D142,D145)</f>
        <v>0</v>
      </c>
      <c r="E146" s="126">
        <f t="shared" ref="E146" si="531">SUM(E138:E139,E142,E145)</f>
        <v>0</v>
      </c>
      <c r="F146" s="126">
        <f t="shared" ref="F146" si="532">SUM(F138:F139,F142,F145)</f>
        <v>0</v>
      </c>
      <c r="G146" s="126">
        <f t="shared" ref="G146" si="533">SUM(G138:G139,G142,G145)</f>
        <v>0</v>
      </c>
      <c r="H146" s="126">
        <f t="shared" ref="H146" si="534">SUM(H138:H139,H142,H145)</f>
        <v>0</v>
      </c>
      <c r="I146" s="126">
        <f t="shared" ref="I146" si="535">SUM(I138:I139,I142,I145)</f>
        <v>0</v>
      </c>
      <c r="J146" s="126">
        <f t="shared" ref="J146" si="536">SUM(J138:J139,J142,J145)</f>
        <v>0</v>
      </c>
      <c r="K146" s="126">
        <f t="shared" ref="K146" si="537">SUM(K138:K139,K142,K145)</f>
        <v>0</v>
      </c>
      <c r="L146" s="126">
        <f t="shared" ref="L146" si="538">SUM(L138:L139,L142,L145)</f>
        <v>0</v>
      </c>
      <c r="M146" s="126">
        <f t="shared" ref="M146" si="539">SUM(M138:M139,M142,M145)</f>
        <v>0</v>
      </c>
      <c r="N146" s="126">
        <f t="shared" ref="N146" si="540">SUM(N138:N139,N142,N145)</f>
        <v>0</v>
      </c>
      <c r="O146" s="126">
        <f t="shared" ref="O146" si="541">SUM(O138:O139,O142,O145)</f>
        <v>0</v>
      </c>
      <c r="P146" s="126">
        <f t="shared" ref="P146" si="542">SUM(P138:P139,P142,P145)</f>
        <v>0</v>
      </c>
      <c r="Q146" s="126">
        <f t="shared" ref="Q146" si="543">SUM(Q138:Q139,Q142,Q145)</f>
        <v>0</v>
      </c>
      <c r="R146" s="126">
        <f t="shared" ref="R146" si="544">SUM(R138:R139,R142,R145)</f>
        <v>0</v>
      </c>
      <c r="S146" s="126">
        <f t="shared" ref="S146" si="545">SUM(S138:S139,S142,S145)</f>
        <v>0</v>
      </c>
      <c r="T146" s="126">
        <f t="shared" ref="T146" si="546">SUM(T138:T139,T142,T145)</f>
        <v>0</v>
      </c>
      <c r="U146" s="126">
        <f t="shared" ref="U146" si="547">SUM(U138:U139,U142,U145)</f>
        <v>0</v>
      </c>
      <c r="V146" s="126">
        <f t="shared" ref="V146" si="548">SUM(V138:V139,V142,V145)</f>
        <v>0</v>
      </c>
      <c r="W146" s="126">
        <f t="shared" ref="W146" si="549">SUM(W138:W139,W142,W145)</f>
        <v>0</v>
      </c>
      <c r="X146" s="126">
        <f t="shared" ref="X146" si="550">SUM(X138:X139,X142,X145)</f>
        <v>0</v>
      </c>
      <c r="Y146" s="126">
        <f t="shared" ref="Y146" si="551">SUM(Y138:Y139,Y142,Y145)</f>
        <v>0</v>
      </c>
      <c r="Z146" s="126">
        <f t="shared" ref="Z146" si="552">SUM(Z138:Z139,Z142,Z145)</f>
        <v>0</v>
      </c>
      <c r="AA146" s="126">
        <f t="shared" ref="AA146" si="553">SUM(AA138:AA139,AA142,AA145)</f>
        <v>0</v>
      </c>
      <c r="AB146" s="126">
        <f t="shared" si="505"/>
        <v>0</v>
      </c>
      <c r="AD146" s="109"/>
    </row>
    <row r="148" spans="2:30" x14ac:dyDescent="0.45">
      <c r="B148" s="108" t="s">
        <v>5</v>
      </c>
    </row>
    <row r="150" spans="2:30" x14ac:dyDescent="0.45">
      <c r="B150" s="124" t="s">
        <v>1</v>
      </c>
      <c r="C150" s="124">
        <f>YEAR('Bazinės prielaidos'!$E$8)</f>
        <v>2023</v>
      </c>
      <c r="D150" s="124">
        <f>C150+1</f>
        <v>2024</v>
      </c>
      <c r="E150" s="124">
        <f t="shared" ref="E150:AA150" si="554">D150+1</f>
        <v>2025</v>
      </c>
      <c r="F150" s="124">
        <f t="shared" si="554"/>
        <v>2026</v>
      </c>
      <c r="G150" s="124">
        <f t="shared" si="554"/>
        <v>2027</v>
      </c>
      <c r="H150" s="124">
        <f t="shared" si="554"/>
        <v>2028</v>
      </c>
      <c r="I150" s="124">
        <f t="shared" si="554"/>
        <v>2029</v>
      </c>
      <c r="J150" s="124">
        <f t="shared" si="554"/>
        <v>2030</v>
      </c>
      <c r="K150" s="124">
        <f t="shared" si="554"/>
        <v>2031</v>
      </c>
      <c r="L150" s="124">
        <f t="shared" si="554"/>
        <v>2032</v>
      </c>
      <c r="M150" s="124">
        <f t="shared" si="554"/>
        <v>2033</v>
      </c>
      <c r="N150" s="124">
        <f t="shared" si="554"/>
        <v>2034</v>
      </c>
      <c r="O150" s="124">
        <f t="shared" si="554"/>
        <v>2035</v>
      </c>
      <c r="P150" s="124">
        <f t="shared" si="554"/>
        <v>2036</v>
      </c>
      <c r="Q150" s="124">
        <f t="shared" si="554"/>
        <v>2037</v>
      </c>
      <c r="R150" s="124">
        <f t="shared" si="554"/>
        <v>2038</v>
      </c>
      <c r="S150" s="124">
        <f t="shared" si="554"/>
        <v>2039</v>
      </c>
      <c r="T150" s="124">
        <f t="shared" si="554"/>
        <v>2040</v>
      </c>
      <c r="U150" s="124">
        <f t="shared" si="554"/>
        <v>2041</v>
      </c>
      <c r="V150" s="124">
        <f t="shared" si="554"/>
        <v>2042</v>
      </c>
      <c r="W150" s="124">
        <f t="shared" si="554"/>
        <v>2043</v>
      </c>
      <c r="X150" s="124">
        <f t="shared" si="554"/>
        <v>2044</v>
      </c>
      <c r="Y150" s="124">
        <f t="shared" si="554"/>
        <v>2045</v>
      </c>
      <c r="Z150" s="124">
        <f t="shared" si="554"/>
        <v>2046</v>
      </c>
      <c r="AA150" s="124">
        <f t="shared" si="554"/>
        <v>2047</v>
      </c>
      <c r="AB150" s="124" t="s">
        <v>71</v>
      </c>
    </row>
    <row r="151" spans="2:30" ht="15.75" customHeight="1" x14ac:dyDescent="0.45">
      <c r="B151" s="112" t="str">
        <f>$B$10</f>
        <v>M1 ir M2 - nuosavo ir skolinto kapitalo srautai</v>
      </c>
      <c r="C151" s="137">
        <f>C49*(1+'Bazinės prielaidos'!$E$13)</f>
        <v>0</v>
      </c>
      <c r="D151" s="137">
        <f>D49*(1+'Bazinės prielaidos'!$E$13)</f>
        <v>0</v>
      </c>
      <c r="E151" s="137">
        <f>E49*(1+'Bazinės prielaidos'!$E$13)</f>
        <v>0</v>
      </c>
      <c r="F151" s="137">
        <f>F49*(1+'Bazinės prielaidos'!$E$13)</f>
        <v>0</v>
      </c>
      <c r="G151" s="137">
        <f>G49*(1+'Bazinės prielaidos'!$E$13)</f>
        <v>0</v>
      </c>
      <c r="H151" s="137">
        <f>H49*(1+'Bazinės prielaidos'!$E$13)</f>
        <v>0</v>
      </c>
      <c r="I151" s="137">
        <f>I49*(1+'Bazinės prielaidos'!$E$13)</f>
        <v>0</v>
      </c>
      <c r="J151" s="137">
        <f>J49*(1+'Bazinės prielaidos'!$E$13)</f>
        <v>0</v>
      </c>
      <c r="K151" s="137">
        <f>K49*(1+'Bazinės prielaidos'!$E$13)</f>
        <v>0</v>
      </c>
      <c r="L151" s="137">
        <f>L49*(1+'Bazinės prielaidos'!$E$13)</f>
        <v>0</v>
      </c>
      <c r="M151" s="137">
        <f>M49*(1+'Bazinės prielaidos'!$E$13)</f>
        <v>0</v>
      </c>
      <c r="N151" s="137">
        <f>N49*(1+'Bazinės prielaidos'!$E$13)</f>
        <v>0</v>
      </c>
      <c r="O151" s="137">
        <f>O49*(1+'Bazinės prielaidos'!$E$13)</f>
        <v>0</v>
      </c>
      <c r="P151" s="137">
        <f>P49*(1+'Bazinės prielaidos'!$E$13)</f>
        <v>0</v>
      </c>
      <c r="Q151" s="137">
        <f>Q49*(1+'Bazinės prielaidos'!$E$13)</f>
        <v>0</v>
      </c>
      <c r="R151" s="137">
        <f>R49*(1+'Bazinės prielaidos'!$E$13)</f>
        <v>0</v>
      </c>
      <c r="S151" s="137">
        <f>S49*(1+'Bazinės prielaidos'!$E$13)</f>
        <v>0</v>
      </c>
      <c r="T151" s="137">
        <f>T49*(1+'Bazinės prielaidos'!$E$13)</f>
        <v>0</v>
      </c>
      <c r="U151" s="137">
        <f>U49*(1+'Bazinės prielaidos'!$E$13)</f>
        <v>0</v>
      </c>
      <c r="V151" s="137">
        <f>V49*(1+'Bazinės prielaidos'!$E$13)</f>
        <v>0</v>
      </c>
      <c r="W151" s="137">
        <f>W49*(1+'Bazinės prielaidos'!$E$13)</f>
        <v>0</v>
      </c>
      <c r="X151" s="137">
        <f>X49*(1+'Bazinės prielaidos'!$E$13)</f>
        <v>0</v>
      </c>
      <c r="Y151" s="137">
        <f>Y49*(1+'Bazinės prielaidos'!$E$13)</f>
        <v>0</v>
      </c>
      <c r="Z151" s="137">
        <f>Z49*(1+'Bazinės prielaidos'!$E$13)</f>
        <v>0</v>
      </c>
      <c r="AA151" s="137">
        <f>AA49*(1+'Bazinės prielaidos'!$E$13)</f>
        <v>0</v>
      </c>
      <c r="AB151" s="126">
        <f>SUM(C151:AA151)</f>
        <v>0</v>
      </c>
    </row>
    <row r="152" spans="2:30" ht="15.75" customHeight="1" x14ac:dyDescent="0.45">
      <c r="B152" s="127" t="str">
        <f>$B$11</f>
        <v>M3 - Finansinės ir investicinės veiklos pajamos</v>
      </c>
      <c r="C152" s="137">
        <f>SUM(C153:C154)</f>
        <v>0</v>
      </c>
      <c r="D152" s="137">
        <f t="shared" ref="D152" si="555">SUM(D153:D154)</f>
        <v>0</v>
      </c>
      <c r="E152" s="137">
        <f t="shared" ref="E152" si="556">SUM(E153:E154)</f>
        <v>0</v>
      </c>
      <c r="F152" s="137">
        <f t="shared" ref="F152" si="557">SUM(F153:F154)</f>
        <v>0</v>
      </c>
      <c r="G152" s="137">
        <f t="shared" ref="G152" si="558">SUM(G153:G154)</f>
        <v>0</v>
      </c>
      <c r="H152" s="137">
        <f t="shared" ref="H152" si="559">SUM(H153:H154)</f>
        <v>0</v>
      </c>
      <c r="I152" s="137">
        <f t="shared" ref="I152" si="560">SUM(I153:I154)</f>
        <v>0</v>
      </c>
      <c r="J152" s="137">
        <f t="shared" ref="J152" si="561">SUM(J153:J154)</f>
        <v>0</v>
      </c>
      <c r="K152" s="137">
        <f t="shared" ref="K152" si="562">SUM(K153:K154)</f>
        <v>0</v>
      </c>
      <c r="L152" s="137">
        <f t="shared" ref="L152" si="563">SUM(L153:L154)</f>
        <v>0</v>
      </c>
      <c r="M152" s="137">
        <f t="shared" ref="M152" si="564">SUM(M153:M154)</f>
        <v>0</v>
      </c>
      <c r="N152" s="137">
        <f t="shared" ref="N152" si="565">SUM(N153:N154)</f>
        <v>0</v>
      </c>
      <c r="O152" s="137">
        <f t="shared" ref="O152" si="566">SUM(O153:O154)</f>
        <v>0</v>
      </c>
      <c r="P152" s="137">
        <f t="shared" ref="P152" si="567">SUM(P153:P154)</f>
        <v>0</v>
      </c>
      <c r="Q152" s="137">
        <f t="shared" ref="Q152" si="568">SUM(Q153:Q154)</f>
        <v>0</v>
      </c>
      <c r="R152" s="137">
        <f t="shared" ref="R152" si="569">SUM(R153:R154)</f>
        <v>0</v>
      </c>
      <c r="S152" s="137">
        <f t="shared" ref="S152" si="570">SUM(S153:S154)</f>
        <v>0</v>
      </c>
      <c r="T152" s="137">
        <f t="shared" ref="T152" si="571">SUM(T153:T154)</f>
        <v>0</v>
      </c>
      <c r="U152" s="137">
        <f t="shared" ref="U152" si="572">SUM(U153:U154)</f>
        <v>0</v>
      </c>
      <c r="V152" s="137">
        <f t="shared" ref="V152" si="573">SUM(V153:V154)</f>
        <v>0</v>
      </c>
      <c r="W152" s="137">
        <f t="shared" ref="W152" si="574">SUM(W153:W154)</f>
        <v>0</v>
      </c>
      <c r="X152" s="137">
        <f t="shared" ref="X152" si="575">SUM(X153:X154)</f>
        <v>0</v>
      </c>
      <c r="Y152" s="137">
        <f t="shared" ref="Y152" si="576">SUM(Y153:Y154)</f>
        <v>0</v>
      </c>
      <c r="Z152" s="137">
        <f t="shared" ref="Z152" si="577">SUM(Z153:Z154)</f>
        <v>0</v>
      </c>
      <c r="AA152" s="137">
        <f t="shared" ref="AA152" si="578">SUM(AA153:AA154)</f>
        <v>0</v>
      </c>
      <c r="AB152" s="126">
        <f t="shared" ref="AB152:AB159" si="579">SUM(C152:AA152)</f>
        <v>0</v>
      </c>
    </row>
    <row r="153" spans="2:30" ht="15.75" customHeight="1" x14ac:dyDescent="0.45">
      <c r="B153" s="128" t="str">
        <f>$B$12</f>
        <v>M3n1 - Finansinės veiklos (palūkanų) pajamos</v>
      </c>
      <c r="C153" s="139">
        <f>C51*(1+'Bazinės prielaidos'!$E$13)</f>
        <v>0</v>
      </c>
      <c r="D153" s="139">
        <f>D51*(1+'Bazinės prielaidos'!$E$13)</f>
        <v>0</v>
      </c>
      <c r="E153" s="139">
        <f>E51*(1+'Bazinės prielaidos'!$E$13)</f>
        <v>0</v>
      </c>
      <c r="F153" s="139">
        <f>F51*(1+'Bazinės prielaidos'!$E$13)</f>
        <v>0</v>
      </c>
      <c r="G153" s="139">
        <f>G51*(1+'Bazinės prielaidos'!$E$13)</f>
        <v>0</v>
      </c>
      <c r="H153" s="139">
        <f>H51*(1+'Bazinės prielaidos'!$E$13)</f>
        <v>0</v>
      </c>
      <c r="I153" s="139">
        <f>I51*(1+'Bazinės prielaidos'!$E$13)</f>
        <v>0</v>
      </c>
      <c r="J153" s="139">
        <f>J51*(1+'Bazinės prielaidos'!$E$13)</f>
        <v>0</v>
      </c>
      <c r="K153" s="139">
        <f>K51*(1+'Bazinės prielaidos'!$E$13)</f>
        <v>0</v>
      </c>
      <c r="L153" s="139">
        <f>L51*(1+'Bazinės prielaidos'!$E$13)</f>
        <v>0</v>
      </c>
      <c r="M153" s="139">
        <f>M51*(1+'Bazinės prielaidos'!$E$13)</f>
        <v>0</v>
      </c>
      <c r="N153" s="139">
        <f>N51*(1+'Bazinės prielaidos'!$E$13)</f>
        <v>0</v>
      </c>
      <c r="O153" s="139">
        <f>O51*(1+'Bazinės prielaidos'!$E$13)</f>
        <v>0</v>
      </c>
      <c r="P153" s="139">
        <f>P51*(1+'Bazinės prielaidos'!$E$13)</f>
        <v>0</v>
      </c>
      <c r="Q153" s="139">
        <f>Q51*(1+'Bazinės prielaidos'!$E$13)</f>
        <v>0</v>
      </c>
      <c r="R153" s="139">
        <f>R51*(1+'Bazinės prielaidos'!$E$13)</f>
        <v>0</v>
      </c>
      <c r="S153" s="139">
        <f>S51*(1+'Bazinės prielaidos'!$E$13)</f>
        <v>0</v>
      </c>
      <c r="T153" s="139">
        <f>T51*(1+'Bazinės prielaidos'!$E$13)</f>
        <v>0</v>
      </c>
      <c r="U153" s="139">
        <f>U51*(1+'Bazinės prielaidos'!$E$13)</f>
        <v>0</v>
      </c>
      <c r="V153" s="139">
        <f>V51*(1+'Bazinės prielaidos'!$E$13)</f>
        <v>0</v>
      </c>
      <c r="W153" s="139">
        <f>W51*(1+'Bazinės prielaidos'!$E$13)</f>
        <v>0</v>
      </c>
      <c r="X153" s="139">
        <f>X51*(1+'Bazinės prielaidos'!$E$13)</f>
        <v>0</v>
      </c>
      <c r="Y153" s="139">
        <f>Y51*(1+'Bazinės prielaidos'!$E$13)</f>
        <v>0</v>
      </c>
      <c r="Z153" s="139">
        <f>Z51*(1+'Bazinės prielaidos'!$E$13)</f>
        <v>0</v>
      </c>
      <c r="AA153" s="139">
        <f>AA51*(1+'Bazinės prielaidos'!$E$13)</f>
        <v>0</v>
      </c>
      <c r="AB153" s="138">
        <f t="shared" si="579"/>
        <v>0</v>
      </c>
    </row>
    <row r="154" spans="2:30" ht="15.75" customHeight="1" x14ac:dyDescent="0.45">
      <c r="B154" s="128" t="str">
        <f>$B$13</f>
        <v>M3n2 - Investicinės veiklos ir nuosavo kapitalo pajamos</v>
      </c>
      <c r="C154" s="139">
        <f>C52*(1+'Bazinės prielaidos'!$E$13)</f>
        <v>0</v>
      </c>
      <c r="D154" s="139">
        <f>D52*(1+'Bazinės prielaidos'!$E$13)</f>
        <v>0</v>
      </c>
      <c r="E154" s="139">
        <f>E52*(1+'Bazinės prielaidos'!$E$13)</f>
        <v>0</v>
      </c>
      <c r="F154" s="139">
        <f>F52*(1+'Bazinės prielaidos'!$E$13)</f>
        <v>0</v>
      </c>
      <c r="G154" s="139">
        <f>G52*(1+'Bazinės prielaidos'!$E$13)</f>
        <v>0</v>
      </c>
      <c r="H154" s="139">
        <f>H52*(1+'Bazinės prielaidos'!$E$13)</f>
        <v>0</v>
      </c>
      <c r="I154" s="139">
        <f>I52*(1+'Bazinės prielaidos'!$E$13)</f>
        <v>0</v>
      </c>
      <c r="J154" s="139">
        <f>J52*(1+'Bazinės prielaidos'!$E$13)</f>
        <v>0</v>
      </c>
      <c r="K154" s="139">
        <f>K52*(1+'Bazinės prielaidos'!$E$13)</f>
        <v>0</v>
      </c>
      <c r="L154" s="139">
        <f>L52*(1+'Bazinės prielaidos'!$E$13)</f>
        <v>0</v>
      </c>
      <c r="M154" s="139">
        <f>M52*(1+'Bazinės prielaidos'!$E$13)</f>
        <v>0</v>
      </c>
      <c r="N154" s="139">
        <f>N52*(1+'Bazinės prielaidos'!$E$13)</f>
        <v>0</v>
      </c>
      <c r="O154" s="139">
        <f>O52*(1+'Bazinės prielaidos'!$E$13)</f>
        <v>0</v>
      </c>
      <c r="P154" s="139">
        <f>P52*(1+'Bazinės prielaidos'!$E$13)</f>
        <v>0</v>
      </c>
      <c r="Q154" s="139">
        <f>Q52*(1+'Bazinės prielaidos'!$E$13)</f>
        <v>0</v>
      </c>
      <c r="R154" s="139">
        <f>R52*(1+'Bazinės prielaidos'!$E$13)</f>
        <v>0</v>
      </c>
      <c r="S154" s="139">
        <f>S52*(1+'Bazinės prielaidos'!$E$13)</f>
        <v>0</v>
      </c>
      <c r="T154" s="139">
        <f>T52*(1+'Bazinės prielaidos'!$E$13)</f>
        <v>0</v>
      </c>
      <c r="U154" s="139">
        <f>U52*(1+'Bazinės prielaidos'!$E$13)</f>
        <v>0</v>
      </c>
      <c r="V154" s="139">
        <f>V52*(1+'Bazinės prielaidos'!$E$13)</f>
        <v>0</v>
      </c>
      <c r="W154" s="139">
        <f>W52*(1+'Bazinės prielaidos'!$E$13)</f>
        <v>0</v>
      </c>
      <c r="X154" s="139">
        <f>X52*(1+'Bazinės prielaidos'!$E$13)</f>
        <v>0</v>
      </c>
      <c r="Y154" s="139">
        <f>Y52*(1+'Bazinės prielaidos'!$E$13)</f>
        <v>0</v>
      </c>
      <c r="Z154" s="139">
        <f>Z52*(1+'Bazinės prielaidos'!$E$13)</f>
        <v>0</v>
      </c>
      <c r="AA154" s="139">
        <f>AA52*(1+'Bazinės prielaidos'!$E$13)</f>
        <v>0</v>
      </c>
      <c r="AB154" s="138">
        <f t="shared" si="579"/>
        <v>0</v>
      </c>
    </row>
    <row r="155" spans="2:30" ht="15.75" customHeight="1" x14ac:dyDescent="0.45">
      <c r="B155" s="127" t="str">
        <f>$B$14</f>
        <v>M4 - Paslaugų teikimo ir priežiūros pajamos</v>
      </c>
      <c r="C155" s="137">
        <f>SUM(C156:C157)</f>
        <v>0</v>
      </c>
      <c r="D155" s="137">
        <f t="shared" ref="D155" si="580">SUM(D156:D157)</f>
        <v>0</v>
      </c>
      <c r="E155" s="137">
        <f t="shared" ref="E155" si="581">SUM(E156:E157)</f>
        <v>0</v>
      </c>
      <c r="F155" s="137">
        <f t="shared" ref="F155" si="582">SUM(F156:F157)</f>
        <v>0</v>
      </c>
      <c r="G155" s="137">
        <f t="shared" ref="G155" si="583">SUM(G156:G157)</f>
        <v>0</v>
      </c>
      <c r="H155" s="137">
        <f t="shared" ref="H155" si="584">SUM(H156:H157)</f>
        <v>0</v>
      </c>
      <c r="I155" s="137">
        <f t="shared" ref="I155" si="585">SUM(I156:I157)</f>
        <v>0</v>
      </c>
      <c r="J155" s="137">
        <f t="shared" ref="J155" si="586">SUM(J156:J157)</f>
        <v>0</v>
      </c>
      <c r="K155" s="137">
        <f t="shared" ref="K155" si="587">SUM(K156:K157)</f>
        <v>0</v>
      </c>
      <c r="L155" s="137">
        <f t="shared" ref="L155" si="588">SUM(L156:L157)</f>
        <v>0</v>
      </c>
      <c r="M155" s="137">
        <f t="shared" ref="M155" si="589">SUM(M156:M157)</f>
        <v>0</v>
      </c>
      <c r="N155" s="137">
        <f t="shared" ref="N155" si="590">SUM(N156:N157)</f>
        <v>0</v>
      </c>
      <c r="O155" s="137">
        <f t="shared" ref="O155" si="591">SUM(O156:O157)</f>
        <v>0</v>
      </c>
      <c r="P155" s="137">
        <f t="shared" ref="P155" si="592">SUM(P156:P157)</f>
        <v>0</v>
      </c>
      <c r="Q155" s="137">
        <f t="shared" ref="Q155" si="593">SUM(Q156:Q157)</f>
        <v>0</v>
      </c>
      <c r="R155" s="137">
        <f t="shared" ref="R155" si="594">SUM(R156:R157)</f>
        <v>0</v>
      </c>
      <c r="S155" s="137">
        <f t="shared" ref="S155" si="595">SUM(S156:S157)</f>
        <v>0</v>
      </c>
      <c r="T155" s="137">
        <f t="shared" ref="T155" si="596">SUM(T156:T157)</f>
        <v>0</v>
      </c>
      <c r="U155" s="137">
        <f t="shared" ref="U155" si="597">SUM(U156:U157)</f>
        <v>0</v>
      </c>
      <c r="V155" s="137">
        <f t="shared" ref="V155" si="598">SUM(V156:V157)</f>
        <v>0</v>
      </c>
      <c r="W155" s="137">
        <f t="shared" ref="W155" si="599">SUM(W156:W157)</f>
        <v>0</v>
      </c>
      <c r="X155" s="137">
        <f t="shared" ref="X155" si="600">SUM(X156:X157)</f>
        <v>0</v>
      </c>
      <c r="Y155" s="137">
        <f t="shared" ref="Y155" si="601">SUM(Y156:Y157)</f>
        <v>0</v>
      </c>
      <c r="Z155" s="137">
        <f t="shared" ref="Z155" si="602">SUM(Z156:Z157)</f>
        <v>0</v>
      </c>
      <c r="AA155" s="137">
        <f t="shared" ref="AA155" si="603">SUM(AA156:AA157)</f>
        <v>0</v>
      </c>
      <c r="AB155" s="126">
        <f t="shared" si="579"/>
        <v>0</v>
      </c>
    </row>
    <row r="156" spans="2:30" s="107" customFormat="1" ht="15.75" customHeight="1" x14ac:dyDescent="0.45">
      <c r="B156" s="128" t="str">
        <f>$B$15</f>
        <v>M4.1 - Paslaugų teikimo pajamos ir remonto pajamos</v>
      </c>
      <c r="C156" s="139">
        <f>C54*(1+'Bazinės prielaidos'!$E$13)</f>
        <v>0</v>
      </c>
      <c r="D156" s="139">
        <f>D54*(1+'Bazinės prielaidos'!$E$13)</f>
        <v>0</v>
      </c>
      <c r="E156" s="139">
        <f>E54*(1+'Bazinės prielaidos'!$E$13)</f>
        <v>0</v>
      </c>
      <c r="F156" s="139">
        <f>F54*(1+'Bazinės prielaidos'!$E$13)</f>
        <v>0</v>
      </c>
      <c r="G156" s="139">
        <f>G54*(1+'Bazinės prielaidos'!$E$13)</f>
        <v>0</v>
      </c>
      <c r="H156" s="139">
        <f>H54*(1+'Bazinės prielaidos'!$E$13)</f>
        <v>0</v>
      </c>
      <c r="I156" s="139">
        <f>I54*(1+'Bazinės prielaidos'!$E$13)</f>
        <v>0</v>
      </c>
      <c r="J156" s="139">
        <f>J54*(1+'Bazinės prielaidos'!$E$13)</f>
        <v>0</v>
      </c>
      <c r="K156" s="139">
        <f>K54*(1+'Bazinės prielaidos'!$E$13)</f>
        <v>0</v>
      </c>
      <c r="L156" s="139">
        <f>L54*(1+'Bazinės prielaidos'!$E$13)</f>
        <v>0</v>
      </c>
      <c r="M156" s="139">
        <f>M54*(1+'Bazinės prielaidos'!$E$13)</f>
        <v>0</v>
      </c>
      <c r="N156" s="139">
        <f>N54*(1+'Bazinės prielaidos'!$E$13)</f>
        <v>0</v>
      </c>
      <c r="O156" s="139">
        <f>O54*(1+'Bazinės prielaidos'!$E$13)</f>
        <v>0</v>
      </c>
      <c r="P156" s="139">
        <f>P54*(1+'Bazinės prielaidos'!$E$13)</f>
        <v>0</v>
      </c>
      <c r="Q156" s="139">
        <f>Q54*(1+'Bazinės prielaidos'!$E$13)</f>
        <v>0</v>
      </c>
      <c r="R156" s="139">
        <f>R54*(1+'Bazinės prielaidos'!$E$13)</f>
        <v>0</v>
      </c>
      <c r="S156" s="139">
        <f>S54*(1+'Bazinės prielaidos'!$E$13)</f>
        <v>0</v>
      </c>
      <c r="T156" s="139">
        <f>T54*(1+'Bazinės prielaidos'!$E$13)</f>
        <v>0</v>
      </c>
      <c r="U156" s="139">
        <f>U54*(1+'Bazinės prielaidos'!$E$13)</f>
        <v>0</v>
      </c>
      <c r="V156" s="139">
        <f>V54*(1+'Bazinės prielaidos'!$E$13)</f>
        <v>0</v>
      </c>
      <c r="W156" s="139">
        <f>W54*(1+'Bazinės prielaidos'!$E$13)</f>
        <v>0</v>
      </c>
      <c r="X156" s="139">
        <f>X54*(1+'Bazinės prielaidos'!$E$13)</f>
        <v>0</v>
      </c>
      <c r="Y156" s="139">
        <f>Y54*(1+'Bazinės prielaidos'!$E$13)</f>
        <v>0</v>
      </c>
      <c r="Z156" s="139">
        <f>Z54*(1+'Bazinės prielaidos'!$E$13)</f>
        <v>0</v>
      </c>
      <c r="AA156" s="139">
        <f>AA54*(1+'Bazinės prielaidos'!$E$13)</f>
        <v>0</v>
      </c>
      <c r="AB156" s="138">
        <f t="shared" si="579"/>
        <v>0</v>
      </c>
    </row>
    <row r="157" spans="2:30" s="107" customFormat="1" ht="15.75" customHeight="1" x14ac:dyDescent="0.45">
      <c r="B157" s="128" t="str">
        <f>$B$16</f>
        <v>M4.2 - Atnaujinimo pajamos</v>
      </c>
      <c r="C157" s="139">
        <f>C55*(1+'Bazinės prielaidos'!$E$13)</f>
        <v>0</v>
      </c>
      <c r="D157" s="139">
        <f>D55*(1+'Bazinės prielaidos'!$E$13)</f>
        <v>0</v>
      </c>
      <c r="E157" s="139">
        <f>E55*(1+'Bazinės prielaidos'!$E$13)</f>
        <v>0</v>
      </c>
      <c r="F157" s="139">
        <f>F55*(1+'Bazinės prielaidos'!$E$13)</f>
        <v>0</v>
      </c>
      <c r="G157" s="139">
        <f>G55*(1+'Bazinės prielaidos'!$E$13)</f>
        <v>0</v>
      </c>
      <c r="H157" s="139">
        <f>H55*(1+'Bazinės prielaidos'!$E$13)</f>
        <v>0</v>
      </c>
      <c r="I157" s="139">
        <f>I55*(1+'Bazinės prielaidos'!$E$13)</f>
        <v>0</v>
      </c>
      <c r="J157" s="139">
        <f>J55*(1+'Bazinės prielaidos'!$E$13)</f>
        <v>0</v>
      </c>
      <c r="K157" s="139">
        <f>K55*(1+'Bazinės prielaidos'!$E$13)</f>
        <v>0</v>
      </c>
      <c r="L157" s="139">
        <f>L55*(1+'Bazinės prielaidos'!$E$13)</f>
        <v>0</v>
      </c>
      <c r="M157" s="139">
        <f>M55*(1+'Bazinės prielaidos'!$E$13)</f>
        <v>0</v>
      </c>
      <c r="N157" s="139">
        <f>N55*(1+'Bazinės prielaidos'!$E$13)</f>
        <v>0</v>
      </c>
      <c r="O157" s="139">
        <f>O55*(1+'Bazinės prielaidos'!$E$13)</f>
        <v>0</v>
      </c>
      <c r="P157" s="139">
        <f>P55*(1+'Bazinės prielaidos'!$E$13)</f>
        <v>0</v>
      </c>
      <c r="Q157" s="139">
        <f>Q55*(1+'Bazinės prielaidos'!$E$13)</f>
        <v>0</v>
      </c>
      <c r="R157" s="139">
        <f>R55*(1+'Bazinės prielaidos'!$E$13)</f>
        <v>0</v>
      </c>
      <c r="S157" s="139">
        <f>S55*(1+'Bazinės prielaidos'!$E$13)</f>
        <v>0</v>
      </c>
      <c r="T157" s="139">
        <f>T55*(1+'Bazinės prielaidos'!$E$13)</f>
        <v>0</v>
      </c>
      <c r="U157" s="139">
        <f>U55*(1+'Bazinės prielaidos'!$E$13)</f>
        <v>0</v>
      </c>
      <c r="V157" s="139">
        <f>V55*(1+'Bazinės prielaidos'!$E$13)</f>
        <v>0</v>
      </c>
      <c r="W157" s="139">
        <f>W55*(1+'Bazinės prielaidos'!$E$13)</f>
        <v>0</v>
      </c>
      <c r="X157" s="139">
        <f>X55*(1+'Bazinės prielaidos'!$E$13)</f>
        <v>0</v>
      </c>
      <c r="Y157" s="139">
        <f>Y55*(1+'Bazinės prielaidos'!$E$13)</f>
        <v>0</v>
      </c>
      <c r="Z157" s="139">
        <f>Z55*(1+'Bazinės prielaidos'!$E$13)</f>
        <v>0</v>
      </c>
      <c r="AA157" s="139">
        <f>AA55*(1+'Bazinės prielaidos'!$E$13)</f>
        <v>0</v>
      </c>
      <c r="AB157" s="138">
        <f t="shared" si="579"/>
        <v>0</v>
      </c>
    </row>
    <row r="158" spans="2:30" ht="15.75" customHeight="1" x14ac:dyDescent="0.45">
      <c r="B158" s="127" t="str">
        <f>$B$17</f>
        <v>M5 - Administravimo ir valdymo pajamos</v>
      </c>
      <c r="C158" s="137">
        <f>C56*(1+'Bazinės prielaidos'!$E$13)</f>
        <v>0</v>
      </c>
      <c r="D158" s="137">
        <f>D56*(1+'Bazinės prielaidos'!$E$13)</f>
        <v>0</v>
      </c>
      <c r="E158" s="137">
        <f>E56*(1+'Bazinės prielaidos'!$E$13)</f>
        <v>0</v>
      </c>
      <c r="F158" s="137">
        <f>F56*(1+'Bazinės prielaidos'!$E$13)</f>
        <v>0</v>
      </c>
      <c r="G158" s="137">
        <f>G56*(1+'Bazinės prielaidos'!$E$13)</f>
        <v>0</v>
      </c>
      <c r="H158" s="137">
        <f>H56*(1+'Bazinės prielaidos'!$E$13)</f>
        <v>0</v>
      </c>
      <c r="I158" s="137">
        <f>I56*(1+'Bazinės prielaidos'!$E$13)</f>
        <v>0</v>
      </c>
      <c r="J158" s="137">
        <f>J56*(1+'Bazinės prielaidos'!$E$13)</f>
        <v>0</v>
      </c>
      <c r="K158" s="137">
        <f>K56*(1+'Bazinės prielaidos'!$E$13)</f>
        <v>0</v>
      </c>
      <c r="L158" s="137">
        <f>L56*(1+'Bazinės prielaidos'!$E$13)</f>
        <v>0</v>
      </c>
      <c r="M158" s="137">
        <f>M56*(1+'Bazinės prielaidos'!$E$13)</f>
        <v>0</v>
      </c>
      <c r="N158" s="137">
        <f>N56*(1+'Bazinės prielaidos'!$E$13)</f>
        <v>0</v>
      </c>
      <c r="O158" s="137">
        <f>O56*(1+'Bazinės prielaidos'!$E$13)</f>
        <v>0</v>
      </c>
      <c r="P158" s="137">
        <f>P56*(1+'Bazinės prielaidos'!$E$13)</f>
        <v>0</v>
      </c>
      <c r="Q158" s="137">
        <f>Q56*(1+'Bazinės prielaidos'!$E$13)</f>
        <v>0</v>
      </c>
      <c r="R158" s="137">
        <f>R56*(1+'Bazinės prielaidos'!$E$13)</f>
        <v>0</v>
      </c>
      <c r="S158" s="137">
        <f>S56*(1+'Bazinės prielaidos'!$E$13)</f>
        <v>0</v>
      </c>
      <c r="T158" s="137">
        <f>T56*(1+'Bazinės prielaidos'!$E$13)</f>
        <v>0</v>
      </c>
      <c r="U158" s="137">
        <f>U56*(1+'Bazinės prielaidos'!$E$13)</f>
        <v>0</v>
      </c>
      <c r="V158" s="137">
        <f>V56*(1+'Bazinės prielaidos'!$E$13)</f>
        <v>0</v>
      </c>
      <c r="W158" s="137">
        <f>W56*(1+'Bazinės prielaidos'!$E$13)</f>
        <v>0</v>
      </c>
      <c r="X158" s="137">
        <f>X56*(1+'Bazinės prielaidos'!$E$13)</f>
        <v>0</v>
      </c>
      <c r="Y158" s="137">
        <f>Y56*(1+'Bazinės prielaidos'!$E$13)</f>
        <v>0</v>
      </c>
      <c r="Z158" s="137">
        <f>Z56*(1+'Bazinės prielaidos'!$E$13)</f>
        <v>0</v>
      </c>
      <c r="AA158" s="137">
        <f>AA56*(1+'Bazinės prielaidos'!$E$13)</f>
        <v>0</v>
      </c>
      <c r="AB158" s="126">
        <f t="shared" si="579"/>
        <v>0</v>
      </c>
    </row>
    <row r="159" spans="2:30" s="108" customFormat="1" ht="15.75" customHeight="1" x14ac:dyDescent="0.45">
      <c r="B159" s="130" t="str">
        <f>$B$18</f>
        <v>Viso:</v>
      </c>
      <c r="C159" s="126">
        <f>SUM(C151:C152,C155,C158)</f>
        <v>0</v>
      </c>
      <c r="D159" s="126">
        <f t="shared" ref="D159" si="604">SUM(D151:D152,D155,D158)</f>
        <v>0</v>
      </c>
      <c r="E159" s="126">
        <f t="shared" ref="E159" si="605">SUM(E151:E152,E155,E158)</f>
        <v>0</v>
      </c>
      <c r="F159" s="126">
        <f t="shared" ref="F159" si="606">SUM(F151:F152,F155,F158)</f>
        <v>0</v>
      </c>
      <c r="G159" s="126">
        <f t="shared" ref="G159" si="607">SUM(G151:G152,G155,G158)</f>
        <v>0</v>
      </c>
      <c r="H159" s="126">
        <f t="shared" ref="H159" si="608">SUM(H151:H152,H155,H158)</f>
        <v>0</v>
      </c>
      <c r="I159" s="126">
        <f t="shared" ref="I159" si="609">SUM(I151:I152,I155,I158)</f>
        <v>0</v>
      </c>
      <c r="J159" s="126">
        <f t="shared" ref="J159" si="610">SUM(J151:J152,J155,J158)</f>
        <v>0</v>
      </c>
      <c r="K159" s="126">
        <f t="shared" ref="K159" si="611">SUM(K151:K152,K155,K158)</f>
        <v>0</v>
      </c>
      <c r="L159" s="126">
        <f t="shared" ref="L159" si="612">SUM(L151:L152,L155,L158)</f>
        <v>0</v>
      </c>
      <c r="M159" s="126">
        <f t="shared" ref="M159" si="613">SUM(M151:M152,M155,M158)</f>
        <v>0</v>
      </c>
      <c r="N159" s="126">
        <f t="shared" ref="N159" si="614">SUM(N151:N152,N155,N158)</f>
        <v>0</v>
      </c>
      <c r="O159" s="126">
        <f t="shared" ref="O159" si="615">SUM(O151:O152,O155,O158)</f>
        <v>0</v>
      </c>
      <c r="P159" s="126">
        <f t="shared" ref="P159" si="616">SUM(P151:P152,P155,P158)</f>
        <v>0</v>
      </c>
      <c r="Q159" s="126">
        <f t="shared" ref="Q159" si="617">SUM(Q151:Q152,Q155,Q158)</f>
        <v>0</v>
      </c>
      <c r="R159" s="126">
        <f t="shared" ref="R159" si="618">SUM(R151:R152,R155,R158)</f>
        <v>0</v>
      </c>
      <c r="S159" s="126">
        <f t="shared" ref="S159" si="619">SUM(S151:S152,S155,S158)</f>
        <v>0</v>
      </c>
      <c r="T159" s="126">
        <f t="shared" ref="T159" si="620">SUM(T151:T152,T155,T158)</f>
        <v>0</v>
      </c>
      <c r="U159" s="126">
        <f t="shared" ref="U159" si="621">SUM(U151:U152,U155,U158)</f>
        <v>0</v>
      </c>
      <c r="V159" s="126">
        <f t="shared" ref="V159" si="622">SUM(V151:V152,V155,V158)</f>
        <v>0</v>
      </c>
      <c r="W159" s="126">
        <f t="shared" ref="W159" si="623">SUM(W151:W152,W155,W158)</f>
        <v>0</v>
      </c>
      <c r="X159" s="126">
        <f t="shared" ref="X159" si="624">SUM(X151:X152,X155,X158)</f>
        <v>0</v>
      </c>
      <c r="Y159" s="126">
        <f t="shared" ref="Y159" si="625">SUM(Y151:Y152,Y155,Y158)</f>
        <v>0</v>
      </c>
      <c r="Z159" s="126">
        <f t="shared" ref="Z159" si="626">SUM(Z151:Z152,Z155,Z158)</f>
        <v>0</v>
      </c>
      <c r="AA159" s="126">
        <f t="shared" ref="AA159" si="627">SUM(AA151:AA152,AA155,AA158)</f>
        <v>0</v>
      </c>
      <c r="AB159" s="126">
        <f t="shared" si="579"/>
        <v>0</v>
      </c>
      <c r="AD159" s="109"/>
    </row>
    <row r="161" spans="2:30" x14ac:dyDescent="0.45">
      <c r="B161" s="108" t="s">
        <v>6</v>
      </c>
    </row>
    <row r="163" spans="2:30" x14ac:dyDescent="0.45">
      <c r="B163" s="124" t="s">
        <v>1</v>
      </c>
      <c r="C163" s="124">
        <f>YEAR('Bazinės prielaidos'!$E$8)</f>
        <v>2023</v>
      </c>
      <c r="D163" s="124">
        <f>C163+1</f>
        <v>2024</v>
      </c>
      <c r="E163" s="124">
        <f t="shared" ref="E163:AA163" si="628">D163+1</f>
        <v>2025</v>
      </c>
      <c r="F163" s="124">
        <f t="shared" si="628"/>
        <v>2026</v>
      </c>
      <c r="G163" s="124">
        <f t="shared" si="628"/>
        <v>2027</v>
      </c>
      <c r="H163" s="124">
        <f t="shared" si="628"/>
        <v>2028</v>
      </c>
      <c r="I163" s="124">
        <f t="shared" si="628"/>
        <v>2029</v>
      </c>
      <c r="J163" s="124">
        <f t="shared" si="628"/>
        <v>2030</v>
      </c>
      <c r="K163" s="124">
        <f t="shared" si="628"/>
        <v>2031</v>
      </c>
      <c r="L163" s="124">
        <f t="shared" si="628"/>
        <v>2032</v>
      </c>
      <c r="M163" s="124">
        <f t="shared" si="628"/>
        <v>2033</v>
      </c>
      <c r="N163" s="124">
        <f t="shared" si="628"/>
        <v>2034</v>
      </c>
      <c r="O163" s="124">
        <f t="shared" si="628"/>
        <v>2035</v>
      </c>
      <c r="P163" s="124">
        <f t="shared" si="628"/>
        <v>2036</v>
      </c>
      <c r="Q163" s="124">
        <f t="shared" si="628"/>
        <v>2037</v>
      </c>
      <c r="R163" s="124">
        <f t="shared" si="628"/>
        <v>2038</v>
      </c>
      <c r="S163" s="124">
        <f t="shared" si="628"/>
        <v>2039</v>
      </c>
      <c r="T163" s="124">
        <f t="shared" si="628"/>
        <v>2040</v>
      </c>
      <c r="U163" s="124">
        <f t="shared" si="628"/>
        <v>2041</v>
      </c>
      <c r="V163" s="124">
        <f t="shared" si="628"/>
        <v>2042</v>
      </c>
      <c r="W163" s="124">
        <f t="shared" si="628"/>
        <v>2043</v>
      </c>
      <c r="X163" s="124">
        <f t="shared" si="628"/>
        <v>2044</v>
      </c>
      <c r="Y163" s="124">
        <f t="shared" si="628"/>
        <v>2045</v>
      </c>
      <c r="Z163" s="124">
        <f t="shared" si="628"/>
        <v>2046</v>
      </c>
      <c r="AA163" s="124">
        <f t="shared" si="628"/>
        <v>2047</v>
      </c>
      <c r="AB163" s="124" t="s">
        <v>71</v>
      </c>
    </row>
    <row r="164" spans="2:30" ht="15.75" customHeight="1" x14ac:dyDescent="0.45">
      <c r="B164" s="112" t="str">
        <f>$B$10</f>
        <v>M1 ir M2 - nuosavo ir skolinto kapitalo srautai</v>
      </c>
      <c r="C164" s="137">
        <f>C62*(1+'Bazinės prielaidos'!$E$13)</f>
        <v>0</v>
      </c>
      <c r="D164" s="137">
        <f>D62*(1+'Bazinės prielaidos'!$E$13)</f>
        <v>0</v>
      </c>
      <c r="E164" s="137">
        <f>E62*(1+'Bazinės prielaidos'!$E$13)</f>
        <v>0</v>
      </c>
      <c r="F164" s="137">
        <f>F62*(1+'Bazinės prielaidos'!$E$13)</f>
        <v>0</v>
      </c>
      <c r="G164" s="137">
        <f>G62*(1+'Bazinės prielaidos'!$E$13)</f>
        <v>0</v>
      </c>
      <c r="H164" s="137">
        <f>H62*(1+'Bazinės prielaidos'!$E$13)</f>
        <v>0</v>
      </c>
      <c r="I164" s="137">
        <f>I62*(1+'Bazinės prielaidos'!$E$13)</f>
        <v>0</v>
      </c>
      <c r="J164" s="137">
        <f>J62*(1+'Bazinės prielaidos'!$E$13)</f>
        <v>0</v>
      </c>
      <c r="K164" s="137">
        <f>K62*(1+'Bazinės prielaidos'!$E$13)</f>
        <v>0</v>
      </c>
      <c r="L164" s="137">
        <f>L62*(1+'Bazinės prielaidos'!$E$13)</f>
        <v>0</v>
      </c>
      <c r="M164" s="137">
        <f>M62*(1+'Bazinės prielaidos'!$E$13)</f>
        <v>0</v>
      </c>
      <c r="N164" s="137">
        <f>N62*(1+'Bazinės prielaidos'!$E$13)</f>
        <v>0</v>
      </c>
      <c r="O164" s="137">
        <f>O62*(1+'Bazinės prielaidos'!$E$13)</f>
        <v>0</v>
      </c>
      <c r="P164" s="137">
        <f>P62*(1+'Bazinės prielaidos'!$E$13)</f>
        <v>0</v>
      </c>
      <c r="Q164" s="137">
        <f>Q62*(1+'Bazinės prielaidos'!$E$13)</f>
        <v>0</v>
      </c>
      <c r="R164" s="137">
        <f>R62*(1+'Bazinės prielaidos'!$E$13)</f>
        <v>0</v>
      </c>
      <c r="S164" s="137">
        <f>S62*(1+'Bazinės prielaidos'!$E$13)</f>
        <v>0</v>
      </c>
      <c r="T164" s="137">
        <f>T62*(1+'Bazinės prielaidos'!$E$13)</f>
        <v>0</v>
      </c>
      <c r="U164" s="137">
        <f>U62*(1+'Bazinės prielaidos'!$E$13)</f>
        <v>0</v>
      </c>
      <c r="V164" s="137">
        <f>V62*(1+'Bazinės prielaidos'!$E$13)</f>
        <v>0</v>
      </c>
      <c r="W164" s="137">
        <f>W62*(1+'Bazinės prielaidos'!$E$13)</f>
        <v>0</v>
      </c>
      <c r="X164" s="137">
        <f>X62*(1+'Bazinės prielaidos'!$E$13)</f>
        <v>0</v>
      </c>
      <c r="Y164" s="137">
        <f>Y62*(1+'Bazinės prielaidos'!$E$13)</f>
        <v>0</v>
      </c>
      <c r="Z164" s="137">
        <f>Z62*(1+'Bazinės prielaidos'!$E$13)</f>
        <v>0</v>
      </c>
      <c r="AA164" s="137">
        <f>AA62*(1+'Bazinės prielaidos'!$E$13)</f>
        <v>0</v>
      </c>
      <c r="AB164" s="126">
        <f>SUM(C164:AA164)</f>
        <v>0</v>
      </c>
    </row>
    <row r="165" spans="2:30" ht="15.75" customHeight="1" x14ac:dyDescent="0.45">
      <c r="B165" s="127" t="str">
        <f>$B$11</f>
        <v>M3 - Finansinės ir investicinės veiklos pajamos</v>
      </c>
      <c r="C165" s="137">
        <f>SUM(C166:C167)</f>
        <v>0</v>
      </c>
      <c r="D165" s="137">
        <f t="shared" ref="D165" si="629">SUM(D166:D167)</f>
        <v>0</v>
      </c>
      <c r="E165" s="137">
        <f t="shared" ref="E165" si="630">SUM(E166:E167)</f>
        <v>0</v>
      </c>
      <c r="F165" s="137">
        <f t="shared" ref="F165" si="631">SUM(F166:F167)</f>
        <v>0</v>
      </c>
      <c r="G165" s="137">
        <f t="shared" ref="G165" si="632">SUM(G166:G167)</f>
        <v>0</v>
      </c>
      <c r="H165" s="137">
        <f t="shared" ref="H165" si="633">SUM(H166:H167)</f>
        <v>0</v>
      </c>
      <c r="I165" s="137">
        <f t="shared" ref="I165" si="634">SUM(I166:I167)</f>
        <v>0</v>
      </c>
      <c r="J165" s="137">
        <f t="shared" ref="J165" si="635">SUM(J166:J167)</f>
        <v>0</v>
      </c>
      <c r="K165" s="137">
        <f t="shared" ref="K165" si="636">SUM(K166:K167)</f>
        <v>0</v>
      </c>
      <c r="L165" s="137">
        <f t="shared" ref="L165" si="637">SUM(L166:L167)</f>
        <v>0</v>
      </c>
      <c r="M165" s="137">
        <f t="shared" ref="M165" si="638">SUM(M166:M167)</f>
        <v>0</v>
      </c>
      <c r="N165" s="137">
        <f t="shared" ref="N165" si="639">SUM(N166:N167)</f>
        <v>0</v>
      </c>
      <c r="O165" s="137">
        <f t="shared" ref="O165" si="640">SUM(O166:O167)</f>
        <v>0</v>
      </c>
      <c r="P165" s="137">
        <f t="shared" ref="P165" si="641">SUM(P166:P167)</f>
        <v>0</v>
      </c>
      <c r="Q165" s="137">
        <f t="shared" ref="Q165" si="642">SUM(Q166:Q167)</f>
        <v>0</v>
      </c>
      <c r="R165" s="137">
        <f t="shared" ref="R165" si="643">SUM(R166:R167)</f>
        <v>0</v>
      </c>
      <c r="S165" s="137">
        <f t="shared" ref="S165" si="644">SUM(S166:S167)</f>
        <v>0</v>
      </c>
      <c r="T165" s="137">
        <f t="shared" ref="T165" si="645">SUM(T166:T167)</f>
        <v>0</v>
      </c>
      <c r="U165" s="137">
        <f t="shared" ref="U165" si="646">SUM(U166:U167)</f>
        <v>0</v>
      </c>
      <c r="V165" s="137">
        <f t="shared" ref="V165" si="647">SUM(V166:V167)</f>
        <v>0</v>
      </c>
      <c r="W165" s="137">
        <f t="shared" ref="W165" si="648">SUM(W166:W167)</f>
        <v>0</v>
      </c>
      <c r="X165" s="137">
        <f t="shared" ref="X165" si="649">SUM(X166:X167)</f>
        <v>0</v>
      </c>
      <c r="Y165" s="137">
        <f t="shared" ref="Y165" si="650">SUM(Y166:Y167)</f>
        <v>0</v>
      </c>
      <c r="Z165" s="137">
        <f t="shared" ref="Z165" si="651">SUM(Z166:Z167)</f>
        <v>0</v>
      </c>
      <c r="AA165" s="137">
        <f t="shared" ref="AA165" si="652">SUM(AA166:AA167)</f>
        <v>0</v>
      </c>
      <c r="AB165" s="126">
        <f t="shared" ref="AB165:AB172" si="653">SUM(C165:AA165)</f>
        <v>0</v>
      </c>
    </row>
    <row r="166" spans="2:30" ht="15.75" customHeight="1" x14ac:dyDescent="0.45">
      <c r="B166" s="128" t="str">
        <f>$B$12</f>
        <v>M3n1 - Finansinės veiklos (palūkanų) pajamos</v>
      </c>
      <c r="C166" s="139">
        <f>C64*(1+'Bazinės prielaidos'!$E$13)</f>
        <v>0</v>
      </c>
      <c r="D166" s="139">
        <f>D64*(1+'Bazinės prielaidos'!$E$13)</f>
        <v>0</v>
      </c>
      <c r="E166" s="139">
        <f>E64*(1+'Bazinės prielaidos'!$E$13)</f>
        <v>0</v>
      </c>
      <c r="F166" s="139">
        <f>F64*(1+'Bazinės prielaidos'!$E$13)</f>
        <v>0</v>
      </c>
      <c r="G166" s="139">
        <f>G64*(1+'Bazinės prielaidos'!$E$13)</f>
        <v>0</v>
      </c>
      <c r="H166" s="139">
        <f>H64*(1+'Bazinės prielaidos'!$E$13)</f>
        <v>0</v>
      </c>
      <c r="I166" s="139">
        <f>I64*(1+'Bazinės prielaidos'!$E$13)</f>
        <v>0</v>
      </c>
      <c r="J166" s="139">
        <f>J64*(1+'Bazinės prielaidos'!$E$13)</f>
        <v>0</v>
      </c>
      <c r="K166" s="139">
        <f>K64*(1+'Bazinės prielaidos'!$E$13)</f>
        <v>0</v>
      </c>
      <c r="L166" s="139">
        <f>L64*(1+'Bazinės prielaidos'!$E$13)</f>
        <v>0</v>
      </c>
      <c r="M166" s="139">
        <f>M64*(1+'Bazinės prielaidos'!$E$13)</f>
        <v>0</v>
      </c>
      <c r="N166" s="139">
        <f>N64*(1+'Bazinės prielaidos'!$E$13)</f>
        <v>0</v>
      </c>
      <c r="O166" s="139">
        <f>O64*(1+'Bazinės prielaidos'!$E$13)</f>
        <v>0</v>
      </c>
      <c r="P166" s="139">
        <f>P64*(1+'Bazinės prielaidos'!$E$13)</f>
        <v>0</v>
      </c>
      <c r="Q166" s="139">
        <f>Q64*(1+'Bazinės prielaidos'!$E$13)</f>
        <v>0</v>
      </c>
      <c r="R166" s="139">
        <f>R64*(1+'Bazinės prielaidos'!$E$13)</f>
        <v>0</v>
      </c>
      <c r="S166" s="139">
        <f>S64*(1+'Bazinės prielaidos'!$E$13)</f>
        <v>0</v>
      </c>
      <c r="T166" s="139">
        <f>T64*(1+'Bazinės prielaidos'!$E$13)</f>
        <v>0</v>
      </c>
      <c r="U166" s="139">
        <f>U64*(1+'Bazinės prielaidos'!$E$13)</f>
        <v>0</v>
      </c>
      <c r="V166" s="139">
        <f>V64*(1+'Bazinės prielaidos'!$E$13)</f>
        <v>0</v>
      </c>
      <c r="W166" s="139">
        <f>W64*(1+'Bazinės prielaidos'!$E$13)</f>
        <v>0</v>
      </c>
      <c r="X166" s="139">
        <f>X64*(1+'Bazinės prielaidos'!$E$13)</f>
        <v>0</v>
      </c>
      <c r="Y166" s="139">
        <f>Y64*(1+'Bazinės prielaidos'!$E$13)</f>
        <v>0</v>
      </c>
      <c r="Z166" s="139">
        <f>Z64*(1+'Bazinės prielaidos'!$E$13)</f>
        <v>0</v>
      </c>
      <c r="AA166" s="139">
        <f>AA64*(1+'Bazinės prielaidos'!$E$13)</f>
        <v>0</v>
      </c>
      <c r="AB166" s="138">
        <f t="shared" si="653"/>
        <v>0</v>
      </c>
    </row>
    <row r="167" spans="2:30" ht="15.75" customHeight="1" x14ac:dyDescent="0.45">
      <c r="B167" s="128" t="str">
        <f>$B$13</f>
        <v>M3n2 - Investicinės veiklos ir nuosavo kapitalo pajamos</v>
      </c>
      <c r="C167" s="139">
        <f>C65*(1+'Bazinės prielaidos'!$E$13)</f>
        <v>0</v>
      </c>
      <c r="D167" s="139">
        <f>D65*(1+'Bazinės prielaidos'!$E$13)</f>
        <v>0</v>
      </c>
      <c r="E167" s="139">
        <f>E65*(1+'Bazinės prielaidos'!$E$13)</f>
        <v>0</v>
      </c>
      <c r="F167" s="139">
        <f>F65*(1+'Bazinės prielaidos'!$E$13)</f>
        <v>0</v>
      </c>
      <c r="G167" s="139">
        <f>G65*(1+'Bazinės prielaidos'!$E$13)</f>
        <v>0</v>
      </c>
      <c r="H167" s="139">
        <f>H65*(1+'Bazinės prielaidos'!$E$13)</f>
        <v>0</v>
      </c>
      <c r="I167" s="139">
        <f>I65*(1+'Bazinės prielaidos'!$E$13)</f>
        <v>0</v>
      </c>
      <c r="J167" s="139">
        <f>J65*(1+'Bazinės prielaidos'!$E$13)</f>
        <v>0</v>
      </c>
      <c r="K167" s="139">
        <f>K65*(1+'Bazinės prielaidos'!$E$13)</f>
        <v>0</v>
      </c>
      <c r="L167" s="139">
        <f>L65*(1+'Bazinės prielaidos'!$E$13)</f>
        <v>0</v>
      </c>
      <c r="M167" s="139">
        <f>M65*(1+'Bazinės prielaidos'!$E$13)</f>
        <v>0</v>
      </c>
      <c r="N167" s="139">
        <f>N65*(1+'Bazinės prielaidos'!$E$13)</f>
        <v>0</v>
      </c>
      <c r="O167" s="139">
        <f>O65*(1+'Bazinės prielaidos'!$E$13)</f>
        <v>0</v>
      </c>
      <c r="P167" s="139">
        <f>P65*(1+'Bazinės prielaidos'!$E$13)</f>
        <v>0</v>
      </c>
      <c r="Q167" s="139">
        <f>Q65*(1+'Bazinės prielaidos'!$E$13)</f>
        <v>0</v>
      </c>
      <c r="R167" s="139">
        <f>R65*(1+'Bazinės prielaidos'!$E$13)</f>
        <v>0</v>
      </c>
      <c r="S167" s="139">
        <f>S65*(1+'Bazinės prielaidos'!$E$13)</f>
        <v>0</v>
      </c>
      <c r="T167" s="139">
        <f>T65*(1+'Bazinės prielaidos'!$E$13)</f>
        <v>0</v>
      </c>
      <c r="U167" s="139">
        <f>U65*(1+'Bazinės prielaidos'!$E$13)</f>
        <v>0</v>
      </c>
      <c r="V167" s="139">
        <f>V65*(1+'Bazinės prielaidos'!$E$13)</f>
        <v>0</v>
      </c>
      <c r="W167" s="139">
        <f>W65*(1+'Bazinės prielaidos'!$E$13)</f>
        <v>0</v>
      </c>
      <c r="X167" s="139">
        <f>X65*(1+'Bazinės prielaidos'!$E$13)</f>
        <v>0</v>
      </c>
      <c r="Y167" s="139">
        <f>Y65*(1+'Bazinės prielaidos'!$E$13)</f>
        <v>0</v>
      </c>
      <c r="Z167" s="139">
        <f>Z65*(1+'Bazinės prielaidos'!$E$13)</f>
        <v>0</v>
      </c>
      <c r="AA167" s="139">
        <f>AA65*(1+'Bazinės prielaidos'!$E$13)</f>
        <v>0</v>
      </c>
      <c r="AB167" s="138">
        <f t="shared" si="653"/>
        <v>0</v>
      </c>
    </row>
    <row r="168" spans="2:30" ht="15.75" customHeight="1" x14ac:dyDescent="0.45">
      <c r="B168" s="127" t="str">
        <f>$B$14</f>
        <v>M4 - Paslaugų teikimo ir priežiūros pajamos</v>
      </c>
      <c r="C168" s="137">
        <f>SUM(C169:C170)</f>
        <v>0</v>
      </c>
      <c r="D168" s="137">
        <f t="shared" ref="D168" si="654">SUM(D169:D170)</f>
        <v>0</v>
      </c>
      <c r="E168" s="137">
        <f t="shared" ref="E168" si="655">SUM(E169:E170)</f>
        <v>0</v>
      </c>
      <c r="F168" s="137">
        <f t="shared" ref="F168" si="656">SUM(F169:F170)</f>
        <v>0</v>
      </c>
      <c r="G168" s="137">
        <f t="shared" ref="G168" si="657">SUM(G169:G170)</f>
        <v>0</v>
      </c>
      <c r="H168" s="137">
        <f t="shared" ref="H168" si="658">SUM(H169:H170)</f>
        <v>0</v>
      </c>
      <c r="I168" s="137">
        <f t="shared" ref="I168" si="659">SUM(I169:I170)</f>
        <v>0</v>
      </c>
      <c r="J168" s="137">
        <f t="shared" ref="J168" si="660">SUM(J169:J170)</f>
        <v>0</v>
      </c>
      <c r="K168" s="137">
        <f t="shared" ref="K168" si="661">SUM(K169:K170)</f>
        <v>0</v>
      </c>
      <c r="L168" s="137">
        <f t="shared" ref="L168" si="662">SUM(L169:L170)</f>
        <v>0</v>
      </c>
      <c r="M168" s="137">
        <f t="shared" ref="M168" si="663">SUM(M169:M170)</f>
        <v>0</v>
      </c>
      <c r="N168" s="137">
        <f t="shared" ref="N168" si="664">SUM(N169:N170)</f>
        <v>0</v>
      </c>
      <c r="O168" s="137">
        <f t="shared" ref="O168" si="665">SUM(O169:O170)</f>
        <v>0</v>
      </c>
      <c r="P168" s="137">
        <f t="shared" ref="P168" si="666">SUM(P169:P170)</f>
        <v>0</v>
      </c>
      <c r="Q168" s="137">
        <f t="shared" ref="Q168" si="667">SUM(Q169:Q170)</f>
        <v>0</v>
      </c>
      <c r="R168" s="137">
        <f t="shared" ref="R168" si="668">SUM(R169:R170)</f>
        <v>0</v>
      </c>
      <c r="S168" s="137">
        <f t="shared" ref="S168" si="669">SUM(S169:S170)</f>
        <v>0</v>
      </c>
      <c r="T168" s="137">
        <f t="shared" ref="T168" si="670">SUM(T169:T170)</f>
        <v>0</v>
      </c>
      <c r="U168" s="137">
        <f t="shared" ref="U168" si="671">SUM(U169:U170)</f>
        <v>0</v>
      </c>
      <c r="V168" s="137">
        <f t="shared" ref="V168" si="672">SUM(V169:V170)</f>
        <v>0</v>
      </c>
      <c r="W168" s="137">
        <f t="shared" ref="W168" si="673">SUM(W169:W170)</f>
        <v>0</v>
      </c>
      <c r="X168" s="137">
        <f t="shared" ref="X168" si="674">SUM(X169:X170)</f>
        <v>0</v>
      </c>
      <c r="Y168" s="137">
        <f t="shared" ref="Y168" si="675">SUM(Y169:Y170)</f>
        <v>0</v>
      </c>
      <c r="Z168" s="137">
        <f t="shared" ref="Z168" si="676">SUM(Z169:Z170)</f>
        <v>0</v>
      </c>
      <c r="AA168" s="137">
        <f t="shared" ref="AA168" si="677">SUM(AA169:AA170)</f>
        <v>0</v>
      </c>
      <c r="AB168" s="126">
        <f t="shared" si="653"/>
        <v>0</v>
      </c>
    </row>
    <row r="169" spans="2:30" s="107" customFormat="1" ht="15.75" customHeight="1" x14ac:dyDescent="0.45">
      <c r="B169" s="128" t="str">
        <f>$B$15</f>
        <v>M4.1 - Paslaugų teikimo pajamos ir remonto pajamos</v>
      </c>
      <c r="C169" s="139">
        <f>C67*(1+'Bazinės prielaidos'!$E$13)</f>
        <v>0</v>
      </c>
      <c r="D169" s="139">
        <f>D67*(1+'Bazinės prielaidos'!$E$13)</f>
        <v>0</v>
      </c>
      <c r="E169" s="139">
        <f>E67*(1+'Bazinės prielaidos'!$E$13)</f>
        <v>0</v>
      </c>
      <c r="F169" s="139">
        <f>F67*(1+'Bazinės prielaidos'!$E$13)</f>
        <v>0</v>
      </c>
      <c r="G169" s="139">
        <f>G67*(1+'Bazinės prielaidos'!$E$13)</f>
        <v>0</v>
      </c>
      <c r="H169" s="139">
        <f>H67*(1+'Bazinės prielaidos'!$E$13)</f>
        <v>0</v>
      </c>
      <c r="I169" s="139">
        <f>I67*(1+'Bazinės prielaidos'!$E$13)</f>
        <v>0</v>
      </c>
      <c r="J169" s="139">
        <f>J67*(1+'Bazinės prielaidos'!$E$13)</f>
        <v>0</v>
      </c>
      <c r="K169" s="139">
        <f>K67*(1+'Bazinės prielaidos'!$E$13)</f>
        <v>0</v>
      </c>
      <c r="L169" s="139">
        <f>L67*(1+'Bazinės prielaidos'!$E$13)</f>
        <v>0</v>
      </c>
      <c r="M169" s="139">
        <f>M67*(1+'Bazinės prielaidos'!$E$13)</f>
        <v>0</v>
      </c>
      <c r="N169" s="139">
        <f>N67*(1+'Bazinės prielaidos'!$E$13)</f>
        <v>0</v>
      </c>
      <c r="O169" s="139">
        <f>O67*(1+'Bazinės prielaidos'!$E$13)</f>
        <v>0</v>
      </c>
      <c r="P169" s="139">
        <f>P67*(1+'Bazinės prielaidos'!$E$13)</f>
        <v>0</v>
      </c>
      <c r="Q169" s="139">
        <f>Q67*(1+'Bazinės prielaidos'!$E$13)</f>
        <v>0</v>
      </c>
      <c r="R169" s="139">
        <f>R67*(1+'Bazinės prielaidos'!$E$13)</f>
        <v>0</v>
      </c>
      <c r="S169" s="139">
        <f>S67*(1+'Bazinės prielaidos'!$E$13)</f>
        <v>0</v>
      </c>
      <c r="T169" s="139">
        <f>T67*(1+'Bazinės prielaidos'!$E$13)</f>
        <v>0</v>
      </c>
      <c r="U169" s="139">
        <f>U67*(1+'Bazinės prielaidos'!$E$13)</f>
        <v>0</v>
      </c>
      <c r="V169" s="139">
        <f>V67*(1+'Bazinės prielaidos'!$E$13)</f>
        <v>0</v>
      </c>
      <c r="W169" s="139">
        <f>W67*(1+'Bazinės prielaidos'!$E$13)</f>
        <v>0</v>
      </c>
      <c r="X169" s="139">
        <f>X67*(1+'Bazinės prielaidos'!$E$13)</f>
        <v>0</v>
      </c>
      <c r="Y169" s="139">
        <f>Y67*(1+'Bazinės prielaidos'!$E$13)</f>
        <v>0</v>
      </c>
      <c r="Z169" s="139">
        <f>Z67*(1+'Bazinės prielaidos'!$E$13)</f>
        <v>0</v>
      </c>
      <c r="AA169" s="139">
        <f>AA67*(1+'Bazinės prielaidos'!$E$13)</f>
        <v>0</v>
      </c>
      <c r="AB169" s="138">
        <f t="shared" si="653"/>
        <v>0</v>
      </c>
    </row>
    <row r="170" spans="2:30" s="107" customFormat="1" ht="15.75" customHeight="1" x14ac:dyDescent="0.45">
      <c r="B170" s="128" t="str">
        <f>$B$16</f>
        <v>M4.2 - Atnaujinimo pajamos</v>
      </c>
      <c r="C170" s="139">
        <f>C68*(1+'Bazinės prielaidos'!$E$13)</f>
        <v>0</v>
      </c>
      <c r="D170" s="139">
        <f>D68*(1+'Bazinės prielaidos'!$E$13)</f>
        <v>0</v>
      </c>
      <c r="E170" s="139">
        <f>E68*(1+'Bazinės prielaidos'!$E$13)</f>
        <v>0</v>
      </c>
      <c r="F170" s="139">
        <f>F68*(1+'Bazinės prielaidos'!$E$13)</f>
        <v>0</v>
      </c>
      <c r="G170" s="139">
        <f>G68*(1+'Bazinės prielaidos'!$E$13)</f>
        <v>0</v>
      </c>
      <c r="H170" s="139">
        <f>H68*(1+'Bazinės prielaidos'!$E$13)</f>
        <v>0</v>
      </c>
      <c r="I170" s="139">
        <f>I68*(1+'Bazinės prielaidos'!$E$13)</f>
        <v>0</v>
      </c>
      <c r="J170" s="139">
        <f>J68*(1+'Bazinės prielaidos'!$E$13)</f>
        <v>0</v>
      </c>
      <c r="K170" s="139">
        <f>K68*(1+'Bazinės prielaidos'!$E$13)</f>
        <v>0</v>
      </c>
      <c r="L170" s="139">
        <f>L68*(1+'Bazinės prielaidos'!$E$13)</f>
        <v>0</v>
      </c>
      <c r="M170" s="139">
        <f>M68*(1+'Bazinės prielaidos'!$E$13)</f>
        <v>0</v>
      </c>
      <c r="N170" s="139">
        <f>N68*(1+'Bazinės prielaidos'!$E$13)</f>
        <v>0</v>
      </c>
      <c r="O170" s="139">
        <f>O68*(1+'Bazinės prielaidos'!$E$13)</f>
        <v>0</v>
      </c>
      <c r="P170" s="139">
        <f>P68*(1+'Bazinės prielaidos'!$E$13)</f>
        <v>0</v>
      </c>
      <c r="Q170" s="139">
        <f>Q68*(1+'Bazinės prielaidos'!$E$13)</f>
        <v>0</v>
      </c>
      <c r="R170" s="139">
        <f>R68*(1+'Bazinės prielaidos'!$E$13)</f>
        <v>0</v>
      </c>
      <c r="S170" s="139">
        <f>S68*(1+'Bazinės prielaidos'!$E$13)</f>
        <v>0</v>
      </c>
      <c r="T170" s="139">
        <f>T68*(1+'Bazinės prielaidos'!$E$13)</f>
        <v>0</v>
      </c>
      <c r="U170" s="139">
        <f>U68*(1+'Bazinės prielaidos'!$E$13)</f>
        <v>0</v>
      </c>
      <c r="V170" s="139">
        <f>V68*(1+'Bazinės prielaidos'!$E$13)</f>
        <v>0</v>
      </c>
      <c r="W170" s="139">
        <f>W68*(1+'Bazinės prielaidos'!$E$13)</f>
        <v>0</v>
      </c>
      <c r="X170" s="139">
        <f>X68*(1+'Bazinės prielaidos'!$E$13)</f>
        <v>0</v>
      </c>
      <c r="Y170" s="139">
        <f>Y68*(1+'Bazinės prielaidos'!$E$13)</f>
        <v>0</v>
      </c>
      <c r="Z170" s="139">
        <f>Z68*(1+'Bazinės prielaidos'!$E$13)</f>
        <v>0</v>
      </c>
      <c r="AA170" s="139">
        <f>AA68*(1+'Bazinės prielaidos'!$E$13)</f>
        <v>0</v>
      </c>
      <c r="AB170" s="138">
        <f t="shared" si="653"/>
        <v>0</v>
      </c>
    </row>
    <row r="171" spans="2:30" ht="15.75" customHeight="1" x14ac:dyDescent="0.45">
      <c r="B171" s="127" t="str">
        <f>$B$17</f>
        <v>M5 - Administravimo ir valdymo pajamos</v>
      </c>
      <c r="C171" s="137">
        <f>C69*(1+'Bazinės prielaidos'!$E$13)</f>
        <v>0</v>
      </c>
      <c r="D171" s="137">
        <f>D69*(1+'Bazinės prielaidos'!$E$13)</f>
        <v>0</v>
      </c>
      <c r="E171" s="137">
        <f>E69*(1+'Bazinės prielaidos'!$E$13)</f>
        <v>0</v>
      </c>
      <c r="F171" s="137">
        <f>F69*(1+'Bazinės prielaidos'!$E$13)</f>
        <v>0</v>
      </c>
      <c r="G171" s="137">
        <f>G69*(1+'Bazinės prielaidos'!$E$13)</f>
        <v>0</v>
      </c>
      <c r="H171" s="137">
        <f>H69*(1+'Bazinės prielaidos'!$E$13)</f>
        <v>0</v>
      </c>
      <c r="I171" s="137">
        <f>I69*(1+'Bazinės prielaidos'!$E$13)</f>
        <v>0</v>
      </c>
      <c r="J171" s="137">
        <f>J69*(1+'Bazinės prielaidos'!$E$13)</f>
        <v>0</v>
      </c>
      <c r="K171" s="137">
        <f>K69*(1+'Bazinės prielaidos'!$E$13)</f>
        <v>0</v>
      </c>
      <c r="L171" s="137">
        <f>L69*(1+'Bazinės prielaidos'!$E$13)</f>
        <v>0</v>
      </c>
      <c r="M171" s="137">
        <f>M69*(1+'Bazinės prielaidos'!$E$13)</f>
        <v>0</v>
      </c>
      <c r="N171" s="137">
        <f>N69*(1+'Bazinės prielaidos'!$E$13)</f>
        <v>0</v>
      </c>
      <c r="O171" s="137">
        <f>O69*(1+'Bazinės prielaidos'!$E$13)</f>
        <v>0</v>
      </c>
      <c r="P171" s="137">
        <f>P69*(1+'Bazinės prielaidos'!$E$13)</f>
        <v>0</v>
      </c>
      <c r="Q171" s="137">
        <f>Q69*(1+'Bazinės prielaidos'!$E$13)</f>
        <v>0</v>
      </c>
      <c r="R171" s="137">
        <f>R69*(1+'Bazinės prielaidos'!$E$13)</f>
        <v>0</v>
      </c>
      <c r="S171" s="137">
        <f>S69*(1+'Bazinės prielaidos'!$E$13)</f>
        <v>0</v>
      </c>
      <c r="T171" s="137">
        <f>T69*(1+'Bazinės prielaidos'!$E$13)</f>
        <v>0</v>
      </c>
      <c r="U171" s="137">
        <f>U69*(1+'Bazinės prielaidos'!$E$13)</f>
        <v>0</v>
      </c>
      <c r="V171" s="137">
        <f>V69*(1+'Bazinės prielaidos'!$E$13)</f>
        <v>0</v>
      </c>
      <c r="W171" s="137">
        <f>W69*(1+'Bazinės prielaidos'!$E$13)</f>
        <v>0</v>
      </c>
      <c r="X171" s="137">
        <f>X69*(1+'Bazinės prielaidos'!$E$13)</f>
        <v>0</v>
      </c>
      <c r="Y171" s="137">
        <f>Y69*(1+'Bazinės prielaidos'!$E$13)</f>
        <v>0</v>
      </c>
      <c r="Z171" s="137">
        <f>Z69*(1+'Bazinės prielaidos'!$E$13)</f>
        <v>0</v>
      </c>
      <c r="AA171" s="137">
        <f>AA69*(1+'Bazinės prielaidos'!$E$13)</f>
        <v>0</v>
      </c>
      <c r="AB171" s="126">
        <f t="shared" si="653"/>
        <v>0</v>
      </c>
    </row>
    <row r="172" spans="2:30" s="108" customFormat="1" ht="15.75" customHeight="1" x14ac:dyDescent="0.45">
      <c r="B172" s="130" t="str">
        <f>$B$18</f>
        <v>Viso:</v>
      </c>
      <c r="C172" s="126">
        <f>SUM(C164:C165,C168,C171)</f>
        <v>0</v>
      </c>
      <c r="D172" s="126">
        <f t="shared" ref="D172" si="678">SUM(D164:D165,D168,D171)</f>
        <v>0</v>
      </c>
      <c r="E172" s="126">
        <f t="shared" ref="E172" si="679">SUM(E164:E165,E168,E171)</f>
        <v>0</v>
      </c>
      <c r="F172" s="126">
        <f t="shared" ref="F172" si="680">SUM(F164:F165,F168,F171)</f>
        <v>0</v>
      </c>
      <c r="G172" s="126">
        <f t="shared" ref="G172" si="681">SUM(G164:G165,G168,G171)</f>
        <v>0</v>
      </c>
      <c r="H172" s="126">
        <f t="shared" ref="H172" si="682">SUM(H164:H165,H168,H171)</f>
        <v>0</v>
      </c>
      <c r="I172" s="126">
        <f t="shared" ref="I172" si="683">SUM(I164:I165,I168,I171)</f>
        <v>0</v>
      </c>
      <c r="J172" s="126">
        <f t="shared" ref="J172" si="684">SUM(J164:J165,J168,J171)</f>
        <v>0</v>
      </c>
      <c r="K172" s="126">
        <f t="shared" ref="K172" si="685">SUM(K164:K165,K168,K171)</f>
        <v>0</v>
      </c>
      <c r="L172" s="126">
        <f t="shared" ref="L172" si="686">SUM(L164:L165,L168,L171)</f>
        <v>0</v>
      </c>
      <c r="M172" s="126">
        <f t="shared" ref="M172" si="687">SUM(M164:M165,M168,M171)</f>
        <v>0</v>
      </c>
      <c r="N172" s="126">
        <f t="shared" ref="N172" si="688">SUM(N164:N165,N168,N171)</f>
        <v>0</v>
      </c>
      <c r="O172" s="126">
        <f t="shared" ref="O172" si="689">SUM(O164:O165,O168,O171)</f>
        <v>0</v>
      </c>
      <c r="P172" s="126">
        <f t="shared" ref="P172" si="690">SUM(P164:P165,P168,P171)</f>
        <v>0</v>
      </c>
      <c r="Q172" s="126">
        <f t="shared" ref="Q172" si="691">SUM(Q164:Q165,Q168,Q171)</f>
        <v>0</v>
      </c>
      <c r="R172" s="126">
        <f t="shared" ref="R172" si="692">SUM(R164:R165,R168,R171)</f>
        <v>0</v>
      </c>
      <c r="S172" s="126">
        <f t="shared" ref="S172" si="693">SUM(S164:S165,S168,S171)</f>
        <v>0</v>
      </c>
      <c r="T172" s="126">
        <f t="shared" ref="T172" si="694">SUM(T164:T165,T168,T171)</f>
        <v>0</v>
      </c>
      <c r="U172" s="126">
        <f t="shared" ref="U172" si="695">SUM(U164:U165,U168,U171)</f>
        <v>0</v>
      </c>
      <c r="V172" s="126">
        <f t="shared" ref="V172" si="696">SUM(V164:V165,V168,V171)</f>
        <v>0</v>
      </c>
      <c r="W172" s="126">
        <f t="shared" ref="W172" si="697">SUM(W164:W165,W168,W171)</f>
        <v>0</v>
      </c>
      <c r="X172" s="126">
        <f t="shared" ref="X172" si="698">SUM(X164:X165,X168,X171)</f>
        <v>0</v>
      </c>
      <c r="Y172" s="126">
        <f t="shared" ref="Y172" si="699">SUM(Y164:Y165,Y168,Y171)</f>
        <v>0</v>
      </c>
      <c r="Z172" s="126">
        <f t="shared" ref="Z172" si="700">SUM(Z164:Z165,Z168,Z171)</f>
        <v>0</v>
      </c>
      <c r="AA172" s="126">
        <f t="shared" ref="AA172" si="701">SUM(AA164:AA165,AA168,AA171)</f>
        <v>0</v>
      </c>
      <c r="AB172" s="126">
        <f t="shared" si="653"/>
        <v>0</v>
      </c>
      <c r="AD172" s="109"/>
    </row>
    <row r="173" spans="2:30" x14ac:dyDescent="0.45">
      <c r="AD173" s="110"/>
    </row>
    <row r="174" spans="2:30" x14ac:dyDescent="0.45">
      <c r="AD174" s="110"/>
    </row>
    <row r="175" spans="2:30" x14ac:dyDescent="0.45">
      <c r="AD175" s="110"/>
    </row>
    <row r="176" spans="2:30" x14ac:dyDescent="0.45">
      <c r="AD176" s="110"/>
    </row>
    <row r="177" spans="2:30" x14ac:dyDescent="0.45">
      <c r="AD177" s="110"/>
    </row>
    <row r="178" spans="2:30" x14ac:dyDescent="0.45">
      <c r="AD178" s="110"/>
    </row>
    <row r="179" spans="2:30" x14ac:dyDescent="0.45">
      <c r="AD179" s="110"/>
    </row>
    <row r="180" spans="2:30" x14ac:dyDescent="0.45">
      <c r="AD180" s="110"/>
    </row>
    <row r="181" spans="2:30" x14ac:dyDescent="0.45">
      <c r="AD181" s="110"/>
    </row>
    <row r="182" spans="2:30" x14ac:dyDescent="0.45">
      <c r="AD182" s="110"/>
    </row>
    <row r="183" spans="2:30" x14ac:dyDescent="0.45">
      <c r="AD183" s="110"/>
    </row>
    <row r="192" spans="2:30" x14ac:dyDescent="0.45">
      <c r="B192" s="108" t="s">
        <v>17</v>
      </c>
    </row>
    <row r="193" spans="2:28" x14ac:dyDescent="0.45">
      <c r="D193" s="143"/>
      <c r="E193" s="143"/>
      <c r="F193" s="143"/>
      <c r="G193" s="143"/>
      <c r="H193" s="143"/>
      <c r="I193" s="145" t="s">
        <v>120</v>
      </c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</row>
    <row r="194" spans="2:28" x14ac:dyDescent="0.45">
      <c r="B194" s="133" t="str">
        <f t="shared" ref="B194" si="702">B95</f>
        <v>Metinio atlyginimo dalis</v>
      </c>
      <c r="C194" s="133">
        <f>YEAR('Bazinės prielaidos'!$E$8)</f>
        <v>2023</v>
      </c>
      <c r="D194" s="133">
        <f>C194+1</f>
        <v>2024</v>
      </c>
      <c r="E194" s="133">
        <f t="shared" ref="E194:AA194" si="703">D194+1</f>
        <v>2025</v>
      </c>
      <c r="F194" s="133">
        <f t="shared" si="703"/>
        <v>2026</v>
      </c>
      <c r="G194" s="133">
        <f t="shared" si="703"/>
        <v>2027</v>
      </c>
      <c r="H194" s="133">
        <f t="shared" si="703"/>
        <v>2028</v>
      </c>
      <c r="I194" s="133">
        <f t="shared" si="703"/>
        <v>2029</v>
      </c>
      <c r="J194" s="133">
        <f t="shared" si="703"/>
        <v>2030</v>
      </c>
      <c r="K194" s="133">
        <f t="shared" si="703"/>
        <v>2031</v>
      </c>
      <c r="L194" s="133">
        <f t="shared" si="703"/>
        <v>2032</v>
      </c>
      <c r="M194" s="133">
        <f t="shared" si="703"/>
        <v>2033</v>
      </c>
      <c r="N194" s="133">
        <f t="shared" si="703"/>
        <v>2034</v>
      </c>
      <c r="O194" s="133">
        <f t="shared" si="703"/>
        <v>2035</v>
      </c>
      <c r="P194" s="133">
        <f t="shared" si="703"/>
        <v>2036</v>
      </c>
      <c r="Q194" s="133">
        <f t="shared" si="703"/>
        <v>2037</v>
      </c>
      <c r="R194" s="133">
        <f t="shared" si="703"/>
        <v>2038</v>
      </c>
      <c r="S194" s="133">
        <f t="shared" si="703"/>
        <v>2039</v>
      </c>
      <c r="T194" s="133">
        <f t="shared" si="703"/>
        <v>2040</v>
      </c>
      <c r="U194" s="133">
        <f t="shared" si="703"/>
        <v>2041</v>
      </c>
      <c r="V194" s="133">
        <f t="shared" si="703"/>
        <v>2042</v>
      </c>
      <c r="W194" s="133">
        <f t="shared" si="703"/>
        <v>2043</v>
      </c>
      <c r="X194" s="133">
        <f t="shared" si="703"/>
        <v>2044</v>
      </c>
      <c r="Y194" s="133">
        <f t="shared" si="703"/>
        <v>2045</v>
      </c>
      <c r="Z194" s="133">
        <f t="shared" si="703"/>
        <v>2046</v>
      </c>
      <c r="AA194" s="133">
        <f t="shared" si="703"/>
        <v>2047</v>
      </c>
      <c r="AB194" s="133" t="s">
        <v>71</v>
      </c>
    </row>
    <row r="195" spans="2:28" x14ac:dyDescent="0.45">
      <c r="B195" s="112" t="str">
        <f>$B$10</f>
        <v>M1 ir M2 - nuosavo ir skolinto kapitalo srautai</v>
      </c>
      <c r="C195" s="134">
        <f>SUM(C112,C125,C138,C151,C164)</f>
        <v>0</v>
      </c>
      <c r="D195" s="134">
        <f t="shared" ref="D195:AA195" si="704">SUM(D112,D125,D138,D151,D164)</f>
        <v>0</v>
      </c>
      <c r="E195" s="134">
        <f t="shared" si="704"/>
        <v>0</v>
      </c>
      <c r="F195" s="134">
        <f t="shared" si="704"/>
        <v>0</v>
      </c>
      <c r="G195" s="134">
        <f t="shared" si="704"/>
        <v>0</v>
      </c>
      <c r="H195" s="134">
        <f t="shared" si="704"/>
        <v>0</v>
      </c>
      <c r="I195" s="134">
        <f t="shared" si="704"/>
        <v>0</v>
      </c>
      <c r="J195" s="134">
        <f t="shared" si="704"/>
        <v>0</v>
      </c>
      <c r="K195" s="134">
        <f t="shared" si="704"/>
        <v>0</v>
      </c>
      <c r="L195" s="134">
        <f t="shared" si="704"/>
        <v>0</v>
      </c>
      <c r="M195" s="134">
        <f t="shared" si="704"/>
        <v>0</v>
      </c>
      <c r="N195" s="134">
        <f t="shared" si="704"/>
        <v>0</v>
      </c>
      <c r="O195" s="134">
        <f t="shared" si="704"/>
        <v>0</v>
      </c>
      <c r="P195" s="134">
        <f t="shared" si="704"/>
        <v>0</v>
      </c>
      <c r="Q195" s="134">
        <f t="shared" si="704"/>
        <v>0</v>
      </c>
      <c r="R195" s="134">
        <f t="shared" si="704"/>
        <v>0</v>
      </c>
      <c r="S195" s="134">
        <f t="shared" si="704"/>
        <v>0</v>
      </c>
      <c r="T195" s="134">
        <f t="shared" si="704"/>
        <v>0</v>
      </c>
      <c r="U195" s="134">
        <f t="shared" si="704"/>
        <v>0</v>
      </c>
      <c r="V195" s="134">
        <f t="shared" si="704"/>
        <v>0</v>
      </c>
      <c r="W195" s="134">
        <f t="shared" si="704"/>
        <v>0</v>
      </c>
      <c r="X195" s="134">
        <f t="shared" si="704"/>
        <v>0</v>
      </c>
      <c r="Y195" s="134">
        <f t="shared" si="704"/>
        <v>0</v>
      </c>
      <c r="Z195" s="134">
        <f t="shared" si="704"/>
        <v>0</v>
      </c>
      <c r="AA195" s="134">
        <f t="shared" si="704"/>
        <v>0</v>
      </c>
      <c r="AB195" s="126">
        <f>SUM(C195:AA195)</f>
        <v>0</v>
      </c>
    </row>
    <row r="196" spans="2:28" x14ac:dyDescent="0.45">
      <c r="B196" s="127" t="str">
        <f>$B$11</f>
        <v>M3 - Finansinės ir investicinės veiklos pajamos</v>
      </c>
      <c r="C196" s="134">
        <f>SUM(C197:C198)</f>
        <v>0</v>
      </c>
      <c r="D196" s="134">
        <f t="shared" ref="D196:AA196" si="705">SUM(D197:D198)</f>
        <v>0</v>
      </c>
      <c r="E196" s="134">
        <f t="shared" si="705"/>
        <v>0</v>
      </c>
      <c r="F196" s="134">
        <f t="shared" si="705"/>
        <v>0</v>
      </c>
      <c r="G196" s="134">
        <f t="shared" si="705"/>
        <v>0</v>
      </c>
      <c r="H196" s="134">
        <f t="shared" si="705"/>
        <v>0</v>
      </c>
      <c r="I196" s="134">
        <f t="shared" si="705"/>
        <v>0</v>
      </c>
      <c r="J196" s="134">
        <f t="shared" si="705"/>
        <v>0</v>
      </c>
      <c r="K196" s="134">
        <f t="shared" si="705"/>
        <v>0</v>
      </c>
      <c r="L196" s="134">
        <f t="shared" si="705"/>
        <v>0</v>
      </c>
      <c r="M196" s="134">
        <f t="shared" si="705"/>
        <v>0</v>
      </c>
      <c r="N196" s="134">
        <f t="shared" si="705"/>
        <v>0</v>
      </c>
      <c r="O196" s="134">
        <f t="shared" si="705"/>
        <v>0</v>
      </c>
      <c r="P196" s="134">
        <f t="shared" si="705"/>
        <v>0</v>
      </c>
      <c r="Q196" s="134">
        <f t="shared" si="705"/>
        <v>0</v>
      </c>
      <c r="R196" s="134">
        <f t="shared" si="705"/>
        <v>0</v>
      </c>
      <c r="S196" s="134">
        <f t="shared" si="705"/>
        <v>0</v>
      </c>
      <c r="T196" s="134">
        <f t="shared" si="705"/>
        <v>0</v>
      </c>
      <c r="U196" s="134">
        <f t="shared" si="705"/>
        <v>0</v>
      </c>
      <c r="V196" s="134">
        <f t="shared" si="705"/>
        <v>0</v>
      </c>
      <c r="W196" s="134">
        <f t="shared" si="705"/>
        <v>0</v>
      </c>
      <c r="X196" s="134">
        <f t="shared" si="705"/>
        <v>0</v>
      </c>
      <c r="Y196" s="134">
        <f t="shared" si="705"/>
        <v>0</v>
      </c>
      <c r="Z196" s="134">
        <f t="shared" si="705"/>
        <v>0</v>
      </c>
      <c r="AA196" s="134">
        <f t="shared" si="705"/>
        <v>0</v>
      </c>
      <c r="AB196" s="126">
        <f t="shared" ref="AB196:AB203" si="706">SUM(C196:AA196)</f>
        <v>0</v>
      </c>
    </row>
    <row r="197" spans="2:28" x14ac:dyDescent="0.45">
      <c r="B197" s="128" t="str">
        <f>$B$12</f>
        <v>M3n1 - Finansinės veiklos (palūkanų) pajamos</v>
      </c>
      <c r="C197" s="132">
        <f t="shared" ref="C197:AA197" si="707">SUM(C114,C127,C140,C153,C166)</f>
        <v>0</v>
      </c>
      <c r="D197" s="132">
        <f t="shared" si="707"/>
        <v>0</v>
      </c>
      <c r="E197" s="132">
        <f t="shared" si="707"/>
        <v>0</v>
      </c>
      <c r="F197" s="132">
        <f t="shared" si="707"/>
        <v>0</v>
      </c>
      <c r="G197" s="132">
        <f t="shared" si="707"/>
        <v>0</v>
      </c>
      <c r="H197" s="132">
        <f t="shared" si="707"/>
        <v>0</v>
      </c>
      <c r="I197" s="132">
        <f t="shared" si="707"/>
        <v>0</v>
      </c>
      <c r="J197" s="132">
        <f t="shared" si="707"/>
        <v>0</v>
      </c>
      <c r="K197" s="132">
        <f t="shared" si="707"/>
        <v>0</v>
      </c>
      <c r="L197" s="132">
        <f t="shared" si="707"/>
        <v>0</v>
      </c>
      <c r="M197" s="132">
        <f t="shared" si="707"/>
        <v>0</v>
      </c>
      <c r="N197" s="132">
        <f t="shared" si="707"/>
        <v>0</v>
      </c>
      <c r="O197" s="132">
        <f t="shared" si="707"/>
        <v>0</v>
      </c>
      <c r="P197" s="132">
        <f t="shared" si="707"/>
        <v>0</v>
      </c>
      <c r="Q197" s="132">
        <f t="shared" si="707"/>
        <v>0</v>
      </c>
      <c r="R197" s="132">
        <f t="shared" si="707"/>
        <v>0</v>
      </c>
      <c r="S197" s="132">
        <f t="shared" si="707"/>
        <v>0</v>
      </c>
      <c r="T197" s="132">
        <f t="shared" si="707"/>
        <v>0</v>
      </c>
      <c r="U197" s="132">
        <f t="shared" si="707"/>
        <v>0</v>
      </c>
      <c r="V197" s="132">
        <f t="shared" si="707"/>
        <v>0</v>
      </c>
      <c r="W197" s="132">
        <f t="shared" si="707"/>
        <v>0</v>
      </c>
      <c r="X197" s="132">
        <f t="shared" si="707"/>
        <v>0</v>
      </c>
      <c r="Y197" s="132">
        <f t="shared" si="707"/>
        <v>0</v>
      </c>
      <c r="Z197" s="132">
        <f t="shared" si="707"/>
        <v>0</v>
      </c>
      <c r="AA197" s="132">
        <f t="shared" si="707"/>
        <v>0</v>
      </c>
      <c r="AB197" s="129">
        <f t="shared" ref="AB197:AB198" si="708">SUM(C197:AA197)</f>
        <v>0</v>
      </c>
    </row>
    <row r="198" spans="2:28" x14ac:dyDescent="0.45">
      <c r="B198" s="128" t="str">
        <f>$B$13</f>
        <v>M3n2 - Investicinės veiklos ir nuosavo kapitalo pajamos</v>
      </c>
      <c r="C198" s="132">
        <f t="shared" ref="C198:AA198" si="709">SUM(C115,C128,C141,C154,C167)</f>
        <v>0</v>
      </c>
      <c r="D198" s="132">
        <f t="shared" si="709"/>
        <v>0</v>
      </c>
      <c r="E198" s="132">
        <f t="shared" si="709"/>
        <v>0</v>
      </c>
      <c r="F198" s="132">
        <f t="shared" si="709"/>
        <v>0</v>
      </c>
      <c r="G198" s="132">
        <f t="shared" si="709"/>
        <v>0</v>
      </c>
      <c r="H198" s="132">
        <f t="shared" si="709"/>
        <v>0</v>
      </c>
      <c r="I198" s="132">
        <f t="shared" si="709"/>
        <v>0</v>
      </c>
      <c r="J198" s="132">
        <f t="shared" si="709"/>
        <v>0</v>
      </c>
      <c r="K198" s="132">
        <f t="shared" si="709"/>
        <v>0</v>
      </c>
      <c r="L198" s="132">
        <f t="shared" si="709"/>
        <v>0</v>
      </c>
      <c r="M198" s="132">
        <f t="shared" si="709"/>
        <v>0</v>
      </c>
      <c r="N198" s="132">
        <f t="shared" si="709"/>
        <v>0</v>
      </c>
      <c r="O198" s="132">
        <f t="shared" si="709"/>
        <v>0</v>
      </c>
      <c r="P198" s="132">
        <f t="shared" si="709"/>
        <v>0</v>
      </c>
      <c r="Q198" s="132">
        <f t="shared" si="709"/>
        <v>0</v>
      </c>
      <c r="R198" s="132">
        <f t="shared" si="709"/>
        <v>0</v>
      </c>
      <c r="S198" s="132">
        <f t="shared" si="709"/>
        <v>0</v>
      </c>
      <c r="T198" s="132">
        <f t="shared" si="709"/>
        <v>0</v>
      </c>
      <c r="U198" s="132">
        <f t="shared" si="709"/>
        <v>0</v>
      </c>
      <c r="V198" s="132">
        <f t="shared" si="709"/>
        <v>0</v>
      </c>
      <c r="W198" s="132">
        <f t="shared" si="709"/>
        <v>0</v>
      </c>
      <c r="X198" s="132">
        <f t="shared" si="709"/>
        <v>0</v>
      </c>
      <c r="Y198" s="132">
        <f t="shared" si="709"/>
        <v>0</v>
      </c>
      <c r="Z198" s="132">
        <f t="shared" si="709"/>
        <v>0</v>
      </c>
      <c r="AA198" s="132">
        <f t="shared" si="709"/>
        <v>0</v>
      </c>
      <c r="AB198" s="129">
        <f t="shared" si="708"/>
        <v>0</v>
      </c>
    </row>
    <row r="199" spans="2:28" x14ac:dyDescent="0.45">
      <c r="B199" s="127" t="str">
        <f>$B$14</f>
        <v>M4 - Paslaugų teikimo ir priežiūros pajamos</v>
      </c>
      <c r="C199" s="134">
        <f>SUM(C200:C201)</f>
        <v>0</v>
      </c>
      <c r="D199" s="134">
        <f t="shared" ref="D199:AA199" si="710">SUM(D200:D201)</f>
        <v>0</v>
      </c>
      <c r="E199" s="134">
        <f t="shared" si="710"/>
        <v>0</v>
      </c>
      <c r="F199" s="134">
        <f t="shared" si="710"/>
        <v>0</v>
      </c>
      <c r="G199" s="134">
        <f t="shared" si="710"/>
        <v>0</v>
      </c>
      <c r="H199" s="134">
        <f t="shared" si="710"/>
        <v>0</v>
      </c>
      <c r="I199" s="134">
        <f t="shared" si="710"/>
        <v>0</v>
      </c>
      <c r="J199" s="134">
        <f t="shared" si="710"/>
        <v>0</v>
      </c>
      <c r="K199" s="134">
        <f t="shared" si="710"/>
        <v>0</v>
      </c>
      <c r="L199" s="134">
        <f t="shared" si="710"/>
        <v>0</v>
      </c>
      <c r="M199" s="134">
        <f t="shared" si="710"/>
        <v>0</v>
      </c>
      <c r="N199" s="134">
        <f t="shared" si="710"/>
        <v>0</v>
      </c>
      <c r="O199" s="134">
        <f t="shared" si="710"/>
        <v>0</v>
      </c>
      <c r="P199" s="134">
        <f t="shared" si="710"/>
        <v>0</v>
      </c>
      <c r="Q199" s="134">
        <f t="shared" si="710"/>
        <v>0</v>
      </c>
      <c r="R199" s="134">
        <f t="shared" si="710"/>
        <v>0</v>
      </c>
      <c r="S199" s="134">
        <f t="shared" si="710"/>
        <v>0</v>
      </c>
      <c r="T199" s="134">
        <f t="shared" si="710"/>
        <v>0</v>
      </c>
      <c r="U199" s="134">
        <f t="shared" si="710"/>
        <v>0</v>
      </c>
      <c r="V199" s="134">
        <f t="shared" si="710"/>
        <v>0</v>
      </c>
      <c r="W199" s="134">
        <f t="shared" si="710"/>
        <v>0</v>
      </c>
      <c r="X199" s="134">
        <f t="shared" si="710"/>
        <v>0</v>
      </c>
      <c r="Y199" s="134">
        <f t="shared" si="710"/>
        <v>0</v>
      </c>
      <c r="Z199" s="134">
        <f t="shared" si="710"/>
        <v>0</v>
      </c>
      <c r="AA199" s="134">
        <f t="shared" si="710"/>
        <v>0</v>
      </c>
      <c r="AB199" s="126">
        <f t="shared" si="706"/>
        <v>0</v>
      </c>
    </row>
    <row r="200" spans="2:28" s="107" customFormat="1" x14ac:dyDescent="0.45">
      <c r="B200" s="128" t="str">
        <f>$B$15</f>
        <v>M4.1 - Paslaugų teikimo pajamos ir remonto pajamos</v>
      </c>
      <c r="C200" s="132">
        <f t="shared" ref="C200:AA200" si="711">SUM(C117,C130,C143,C156,C169)</f>
        <v>0</v>
      </c>
      <c r="D200" s="132">
        <f t="shared" si="711"/>
        <v>0</v>
      </c>
      <c r="E200" s="132">
        <f t="shared" si="711"/>
        <v>0</v>
      </c>
      <c r="F200" s="132">
        <f t="shared" si="711"/>
        <v>0</v>
      </c>
      <c r="G200" s="132">
        <f t="shared" si="711"/>
        <v>0</v>
      </c>
      <c r="H200" s="132">
        <f t="shared" si="711"/>
        <v>0</v>
      </c>
      <c r="I200" s="132">
        <f t="shared" si="711"/>
        <v>0</v>
      </c>
      <c r="J200" s="132">
        <f t="shared" si="711"/>
        <v>0</v>
      </c>
      <c r="K200" s="132">
        <f t="shared" si="711"/>
        <v>0</v>
      </c>
      <c r="L200" s="132">
        <f t="shared" si="711"/>
        <v>0</v>
      </c>
      <c r="M200" s="132">
        <f t="shared" si="711"/>
        <v>0</v>
      </c>
      <c r="N200" s="132">
        <f t="shared" si="711"/>
        <v>0</v>
      </c>
      <c r="O200" s="132">
        <f t="shared" si="711"/>
        <v>0</v>
      </c>
      <c r="P200" s="132">
        <f t="shared" si="711"/>
        <v>0</v>
      </c>
      <c r="Q200" s="132">
        <f t="shared" si="711"/>
        <v>0</v>
      </c>
      <c r="R200" s="132">
        <f t="shared" si="711"/>
        <v>0</v>
      </c>
      <c r="S200" s="132">
        <f t="shared" si="711"/>
        <v>0</v>
      </c>
      <c r="T200" s="132">
        <f t="shared" si="711"/>
        <v>0</v>
      </c>
      <c r="U200" s="132">
        <f t="shared" si="711"/>
        <v>0</v>
      </c>
      <c r="V200" s="132">
        <f t="shared" si="711"/>
        <v>0</v>
      </c>
      <c r="W200" s="132">
        <f t="shared" si="711"/>
        <v>0</v>
      </c>
      <c r="X200" s="132">
        <f t="shared" si="711"/>
        <v>0</v>
      </c>
      <c r="Y200" s="132">
        <f t="shared" si="711"/>
        <v>0</v>
      </c>
      <c r="Z200" s="132">
        <f t="shared" si="711"/>
        <v>0</v>
      </c>
      <c r="AA200" s="132">
        <f t="shared" si="711"/>
        <v>0</v>
      </c>
      <c r="AB200" s="129">
        <f t="shared" si="706"/>
        <v>0</v>
      </c>
    </row>
    <row r="201" spans="2:28" s="107" customFormat="1" x14ac:dyDescent="0.45">
      <c r="B201" s="128" t="str">
        <f>$B$16</f>
        <v>M4.2 - Atnaujinimo pajamos</v>
      </c>
      <c r="C201" s="132">
        <f t="shared" ref="C201:AA201" si="712">SUM(C118,C131,C144,C157,C170)</f>
        <v>0</v>
      </c>
      <c r="D201" s="132">
        <f t="shared" si="712"/>
        <v>0</v>
      </c>
      <c r="E201" s="132">
        <f t="shared" si="712"/>
        <v>0</v>
      </c>
      <c r="F201" s="132">
        <f t="shared" si="712"/>
        <v>0</v>
      </c>
      <c r="G201" s="132">
        <f t="shared" si="712"/>
        <v>0</v>
      </c>
      <c r="H201" s="132">
        <f t="shared" si="712"/>
        <v>0</v>
      </c>
      <c r="I201" s="132">
        <f t="shared" si="712"/>
        <v>0</v>
      </c>
      <c r="J201" s="132">
        <f t="shared" si="712"/>
        <v>0</v>
      </c>
      <c r="K201" s="132">
        <f t="shared" si="712"/>
        <v>0</v>
      </c>
      <c r="L201" s="132">
        <f t="shared" si="712"/>
        <v>0</v>
      </c>
      <c r="M201" s="132">
        <f t="shared" si="712"/>
        <v>0</v>
      </c>
      <c r="N201" s="132">
        <f t="shared" si="712"/>
        <v>0</v>
      </c>
      <c r="O201" s="132">
        <f t="shared" si="712"/>
        <v>0</v>
      </c>
      <c r="P201" s="132">
        <f t="shared" si="712"/>
        <v>0</v>
      </c>
      <c r="Q201" s="132">
        <f t="shared" si="712"/>
        <v>0</v>
      </c>
      <c r="R201" s="132">
        <f t="shared" si="712"/>
        <v>0</v>
      </c>
      <c r="S201" s="132">
        <f t="shared" si="712"/>
        <v>0</v>
      </c>
      <c r="T201" s="132">
        <f t="shared" si="712"/>
        <v>0</v>
      </c>
      <c r="U201" s="132">
        <f t="shared" si="712"/>
        <v>0</v>
      </c>
      <c r="V201" s="132">
        <f t="shared" si="712"/>
        <v>0</v>
      </c>
      <c r="W201" s="132">
        <f t="shared" si="712"/>
        <v>0</v>
      </c>
      <c r="X201" s="132">
        <f t="shared" si="712"/>
        <v>0</v>
      </c>
      <c r="Y201" s="132">
        <f t="shared" si="712"/>
        <v>0</v>
      </c>
      <c r="Z201" s="132">
        <f t="shared" si="712"/>
        <v>0</v>
      </c>
      <c r="AA201" s="132">
        <f t="shared" si="712"/>
        <v>0</v>
      </c>
      <c r="AB201" s="129">
        <f t="shared" si="706"/>
        <v>0</v>
      </c>
    </row>
    <row r="202" spans="2:28" x14ac:dyDescent="0.45">
      <c r="B202" s="127" t="str">
        <f>$B$17</f>
        <v>M5 - Administravimo ir valdymo pajamos</v>
      </c>
      <c r="C202" s="134">
        <f t="shared" ref="C202:AA202" si="713">SUM(C119,C132,C145,C158,C171)</f>
        <v>0</v>
      </c>
      <c r="D202" s="134">
        <f t="shared" si="713"/>
        <v>0</v>
      </c>
      <c r="E202" s="134">
        <f t="shared" si="713"/>
        <v>0</v>
      </c>
      <c r="F202" s="134">
        <f t="shared" si="713"/>
        <v>0</v>
      </c>
      <c r="G202" s="134">
        <f t="shared" si="713"/>
        <v>0</v>
      </c>
      <c r="H202" s="134">
        <f t="shared" si="713"/>
        <v>0</v>
      </c>
      <c r="I202" s="134">
        <f t="shared" si="713"/>
        <v>0</v>
      </c>
      <c r="J202" s="134">
        <f t="shared" si="713"/>
        <v>0</v>
      </c>
      <c r="K202" s="134">
        <f t="shared" si="713"/>
        <v>0</v>
      </c>
      <c r="L202" s="134">
        <f t="shared" si="713"/>
        <v>0</v>
      </c>
      <c r="M202" s="134">
        <f t="shared" si="713"/>
        <v>0</v>
      </c>
      <c r="N202" s="134">
        <f t="shared" si="713"/>
        <v>0</v>
      </c>
      <c r="O202" s="134">
        <f t="shared" si="713"/>
        <v>0</v>
      </c>
      <c r="P202" s="134">
        <f t="shared" si="713"/>
        <v>0</v>
      </c>
      <c r="Q202" s="134">
        <f t="shared" si="713"/>
        <v>0</v>
      </c>
      <c r="R202" s="134">
        <f t="shared" si="713"/>
        <v>0</v>
      </c>
      <c r="S202" s="134">
        <f t="shared" si="713"/>
        <v>0</v>
      </c>
      <c r="T202" s="134">
        <f t="shared" si="713"/>
        <v>0</v>
      </c>
      <c r="U202" s="134">
        <f t="shared" si="713"/>
        <v>0</v>
      </c>
      <c r="V202" s="134">
        <f t="shared" si="713"/>
        <v>0</v>
      </c>
      <c r="W202" s="134">
        <f t="shared" si="713"/>
        <v>0</v>
      </c>
      <c r="X202" s="134">
        <f t="shared" si="713"/>
        <v>0</v>
      </c>
      <c r="Y202" s="134">
        <f t="shared" si="713"/>
        <v>0</v>
      </c>
      <c r="Z202" s="134">
        <f t="shared" si="713"/>
        <v>0</v>
      </c>
      <c r="AA202" s="134">
        <f t="shared" si="713"/>
        <v>0</v>
      </c>
      <c r="AB202" s="126">
        <f t="shared" si="706"/>
        <v>0</v>
      </c>
    </row>
    <row r="203" spans="2:28" s="108" customFormat="1" x14ac:dyDescent="0.45">
      <c r="B203" s="130" t="str">
        <f>$B$18</f>
        <v>Viso:</v>
      </c>
      <c r="C203" s="126">
        <f t="shared" ref="C203:AA203" si="714">SUM(C195:C196,C199,C202)</f>
        <v>0</v>
      </c>
      <c r="D203" s="126">
        <f t="shared" si="714"/>
        <v>0</v>
      </c>
      <c r="E203" s="126">
        <f t="shared" si="714"/>
        <v>0</v>
      </c>
      <c r="F203" s="126">
        <f t="shared" si="714"/>
        <v>0</v>
      </c>
      <c r="G203" s="126">
        <f t="shared" si="714"/>
        <v>0</v>
      </c>
      <c r="H203" s="126">
        <f t="shared" si="714"/>
        <v>0</v>
      </c>
      <c r="I203" s="126">
        <f t="shared" si="714"/>
        <v>0</v>
      </c>
      <c r="J203" s="126">
        <f t="shared" si="714"/>
        <v>0</v>
      </c>
      <c r="K203" s="126">
        <f t="shared" si="714"/>
        <v>0</v>
      </c>
      <c r="L203" s="126">
        <f t="shared" si="714"/>
        <v>0</v>
      </c>
      <c r="M203" s="126">
        <f t="shared" si="714"/>
        <v>0</v>
      </c>
      <c r="N203" s="126">
        <f t="shared" si="714"/>
        <v>0</v>
      </c>
      <c r="O203" s="126">
        <f t="shared" si="714"/>
        <v>0</v>
      </c>
      <c r="P203" s="126">
        <f t="shared" si="714"/>
        <v>0</v>
      </c>
      <c r="Q203" s="126">
        <f t="shared" si="714"/>
        <v>0</v>
      </c>
      <c r="R203" s="126">
        <f t="shared" si="714"/>
        <v>0</v>
      </c>
      <c r="S203" s="126">
        <f t="shared" si="714"/>
        <v>0</v>
      </c>
      <c r="T203" s="126">
        <f t="shared" si="714"/>
        <v>0</v>
      </c>
      <c r="U203" s="126">
        <f t="shared" si="714"/>
        <v>0</v>
      </c>
      <c r="V203" s="126">
        <f t="shared" si="714"/>
        <v>0</v>
      </c>
      <c r="W203" s="126">
        <f t="shared" si="714"/>
        <v>0</v>
      </c>
      <c r="X203" s="126">
        <f t="shared" si="714"/>
        <v>0</v>
      </c>
      <c r="Y203" s="126">
        <f t="shared" si="714"/>
        <v>0</v>
      </c>
      <c r="Z203" s="126">
        <f t="shared" si="714"/>
        <v>0</v>
      </c>
      <c r="AA203" s="126">
        <f t="shared" si="714"/>
        <v>0</v>
      </c>
      <c r="AB203" s="126">
        <f t="shared" si="706"/>
        <v>0</v>
      </c>
    </row>
    <row r="204" spans="2:28" x14ac:dyDescent="0.45"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</row>
    <row r="205" spans="2:28" x14ac:dyDescent="0.45">
      <c r="B205" s="112" t="s">
        <v>72</v>
      </c>
      <c r="C205" s="113">
        <v>7.1200000000000152E-2</v>
      </c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5">
        <f>+NPV(C205,C203:Q203)</f>
        <v>0</v>
      </c>
    </row>
    <row r="207" spans="2:28" x14ac:dyDescent="0.45">
      <c r="B207" s="116" t="s">
        <v>73</v>
      </c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  <c r="AA207" s="117"/>
      <c r="AB207" s="115">
        <f>'Bazinės prielaidos'!E21</f>
        <v>10000000</v>
      </c>
    </row>
    <row r="208" spans="2:28" x14ac:dyDescent="0.45">
      <c r="B208" s="112" t="s">
        <v>74</v>
      </c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  <c r="AA208" s="117"/>
      <c r="AB208" s="118" t="str">
        <f>+IF(ROUND(AB207-AB205,0)&lt;0, "NE", "TAIP")</f>
        <v>TAIP</v>
      </c>
    </row>
    <row r="210" spans="2:28" x14ac:dyDescent="0.45"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AB210" s="120"/>
    </row>
    <row r="211" spans="2:28" ht="15.75" x14ac:dyDescent="0.5">
      <c r="B211" s="131" t="s">
        <v>117</v>
      </c>
    </row>
    <row r="213" spans="2:28" x14ac:dyDescent="0.45">
      <c r="B213" s="108" t="s">
        <v>2</v>
      </c>
    </row>
    <row r="215" spans="2:28" x14ac:dyDescent="0.45">
      <c r="B215" s="124" t="s">
        <v>1</v>
      </c>
      <c r="C215" s="124">
        <f>YEAR('Bazinės prielaidos'!$E$8)</f>
        <v>2023</v>
      </c>
      <c r="D215" s="124">
        <f>C215+1</f>
        <v>2024</v>
      </c>
      <c r="E215" s="124">
        <f t="shared" ref="E215:AA215" si="715">D215+1</f>
        <v>2025</v>
      </c>
      <c r="F215" s="124">
        <f t="shared" si="715"/>
        <v>2026</v>
      </c>
      <c r="G215" s="124">
        <f t="shared" si="715"/>
        <v>2027</v>
      </c>
      <c r="H215" s="124">
        <f t="shared" si="715"/>
        <v>2028</v>
      </c>
      <c r="I215" s="124">
        <f t="shared" si="715"/>
        <v>2029</v>
      </c>
      <c r="J215" s="124">
        <f t="shared" si="715"/>
        <v>2030</v>
      </c>
      <c r="K215" s="124">
        <f t="shared" si="715"/>
        <v>2031</v>
      </c>
      <c r="L215" s="124">
        <f t="shared" si="715"/>
        <v>2032</v>
      </c>
      <c r="M215" s="124">
        <f t="shared" si="715"/>
        <v>2033</v>
      </c>
      <c r="N215" s="124">
        <f t="shared" si="715"/>
        <v>2034</v>
      </c>
      <c r="O215" s="124">
        <f t="shared" si="715"/>
        <v>2035</v>
      </c>
      <c r="P215" s="124">
        <f t="shared" si="715"/>
        <v>2036</v>
      </c>
      <c r="Q215" s="124">
        <f t="shared" si="715"/>
        <v>2037</v>
      </c>
      <c r="R215" s="124">
        <f t="shared" si="715"/>
        <v>2038</v>
      </c>
      <c r="S215" s="124">
        <f t="shared" si="715"/>
        <v>2039</v>
      </c>
      <c r="T215" s="124">
        <f t="shared" si="715"/>
        <v>2040</v>
      </c>
      <c r="U215" s="124">
        <f t="shared" si="715"/>
        <v>2041</v>
      </c>
      <c r="V215" s="124">
        <f t="shared" si="715"/>
        <v>2042</v>
      </c>
      <c r="W215" s="124">
        <f t="shared" si="715"/>
        <v>2043</v>
      </c>
      <c r="X215" s="124">
        <f t="shared" si="715"/>
        <v>2044</v>
      </c>
      <c r="Y215" s="124">
        <f t="shared" si="715"/>
        <v>2045</v>
      </c>
      <c r="Z215" s="124">
        <f t="shared" si="715"/>
        <v>2046</v>
      </c>
      <c r="AA215" s="124">
        <f t="shared" si="715"/>
        <v>2047</v>
      </c>
      <c r="AB215" s="124" t="s">
        <v>71</v>
      </c>
    </row>
    <row r="216" spans="2:28" ht="15.75" customHeight="1" x14ac:dyDescent="0.45">
      <c r="B216" s="112" t="s">
        <v>97</v>
      </c>
      <c r="C216" s="137">
        <f>SUM(C217:C218)</f>
        <v>0</v>
      </c>
      <c r="D216" s="137">
        <f t="shared" ref="D216:AA216" si="716">SUM(D217:D218)</f>
        <v>0</v>
      </c>
      <c r="E216" s="137">
        <f t="shared" si="716"/>
        <v>0</v>
      </c>
      <c r="F216" s="137">
        <f t="shared" si="716"/>
        <v>0</v>
      </c>
      <c r="G216" s="137">
        <f t="shared" si="716"/>
        <v>0</v>
      </c>
      <c r="H216" s="137">
        <f t="shared" si="716"/>
        <v>0</v>
      </c>
      <c r="I216" s="137">
        <f t="shared" si="716"/>
        <v>0</v>
      </c>
      <c r="J216" s="137">
        <f t="shared" si="716"/>
        <v>0</v>
      </c>
      <c r="K216" s="137">
        <f t="shared" si="716"/>
        <v>0</v>
      </c>
      <c r="L216" s="137">
        <f t="shared" si="716"/>
        <v>0</v>
      </c>
      <c r="M216" s="137">
        <f t="shared" si="716"/>
        <v>0</v>
      </c>
      <c r="N216" s="137">
        <f t="shared" si="716"/>
        <v>0</v>
      </c>
      <c r="O216" s="137">
        <f t="shared" si="716"/>
        <v>0</v>
      </c>
      <c r="P216" s="137">
        <f t="shared" si="716"/>
        <v>0</v>
      </c>
      <c r="Q216" s="137">
        <f t="shared" si="716"/>
        <v>0</v>
      </c>
      <c r="R216" s="137">
        <f t="shared" si="716"/>
        <v>0</v>
      </c>
      <c r="S216" s="137">
        <f t="shared" si="716"/>
        <v>0</v>
      </c>
      <c r="T216" s="137">
        <f t="shared" si="716"/>
        <v>0</v>
      </c>
      <c r="U216" s="137">
        <f t="shared" si="716"/>
        <v>0</v>
      </c>
      <c r="V216" s="137">
        <f t="shared" si="716"/>
        <v>0</v>
      </c>
      <c r="W216" s="137">
        <f t="shared" si="716"/>
        <v>0</v>
      </c>
      <c r="X216" s="137">
        <f t="shared" si="716"/>
        <v>0</v>
      </c>
      <c r="Y216" s="137">
        <f t="shared" si="716"/>
        <v>0</v>
      </c>
      <c r="Z216" s="137">
        <f t="shared" si="716"/>
        <v>0</v>
      </c>
      <c r="AA216" s="137">
        <f t="shared" si="716"/>
        <v>0</v>
      </c>
      <c r="AB216" s="126">
        <f>SUM(C216:AA216)</f>
        <v>0</v>
      </c>
    </row>
    <row r="217" spans="2:28" ht="15.75" customHeight="1" x14ac:dyDescent="0.45">
      <c r="B217" s="135" t="s">
        <v>100</v>
      </c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9">
        <f t="shared" ref="AB217:AB226" si="717">SUM(C217:AA217)</f>
        <v>0</v>
      </c>
    </row>
    <row r="218" spans="2:28" ht="15.75" customHeight="1" x14ac:dyDescent="0.45">
      <c r="B218" s="135" t="s">
        <v>101</v>
      </c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9">
        <f t="shared" si="717"/>
        <v>0</v>
      </c>
    </row>
    <row r="219" spans="2:28" ht="15.75" customHeight="1" x14ac:dyDescent="0.45">
      <c r="B219" s="127" t="s">
        <v>102</v>
      </c>
      <c r="C219" s="126">
        <f>SUM(C220:C221)</f>
        <v>0</v>
      </c>
      <c r="D219" s="126">
        <f t="shared" ref="D219" si="718">SUM(D220:D221)</f>
        <v>0</v>
      </c>
      <c r="E219" s="126">
        <f t="shared" ref="E219" si="719">SUM(E220:E221)</f>
        <v>0</v>
      </c>
      <c r="F219" s="126">
        <f t="shared" ref="F219" si="720">SUM(F220:F221)</f>
        <v>0</v>
      </c>
      <c r="G219" s="126">
        <f t="shared" ref="G219" si="721">SUM(G220:G221)</f>
        <v>0</v>
      </c>
      <c r="H219" s="126">
        <f t="shared" ref="H219" si="722">SUM(H220:H221)</f>
        <v>0</v>
      </c>
      <c r="I219" s="126">
        <f t="shared" ref="I219" si="723">SUM(I220:I221)</f>
        <v>0</v>
      </c>
      <c r="J219" s="126">
        <f t="shared" ref="J219" si="724">SUM(J220:J221)</f>
        <v>0</v>
      </c>
      <c r="K219" s="126">
        <f t="shared" ref="K219" si="725">SUM(K220:K221)</f>
        <v>0</v>
      </c>
      <c r="L219" s="126">
        <f t="shared" ref="L219" si="726">SUM(L220:L221)</f>
        <v>0</v>
      </c>
      <c r="M219" s="126">
        <f t="shared" ref="M219" si="727">SUM(M220:M221)</f>
        <v>0</v>
      </c>
      <c r="N219" s="126">
        <f t="shared" ref="N219" si="728">SUM(N220:N221)</f>
        <v>0</v>
      </c>
      <c r="O219" s="126">
        <f t="shared" ref="O219" si="729">SUM(O220:O221)</f>
        <v>0</v>
      </c>
      <c r="P219" s="126">
        <f t="shared" ref="P219" si="730">SUM(P220:P221)</f>
        <v>0</v>
      </c>
      <c r="Q219" s="126">
        <f t="shared" ref="Q219" si="731">SUM(Q220:Q221)</f>
        <v>0</v>
      </c>
      <c r="R219" s="126">
        <f t="shared" ref="R219" si="732">SUM(R220:R221)</f>
        <v>0</v>
      </c>
      <c r="S219" s="126">
        <f t="shared" ref="S219" si="733">SUM(S220:S221)</f>
        <v>0</v>
      </c>
      <c r="T219" s="126">
        <f t="shared" ref="T219" si="734">SUM(T220:T221)</f>
        <v>0</v>
      </c>
      <c r="U219" s="126">
        <f t="shared" ref="U219" si="735">SUM(U220:U221)</f>
        <v>0</v>
      </c>
      <c r="V219" s="126">
        <f t="shared" ref="V219" si="736">SUM(V220:V221)</f>
        <v>0</v>
      </c>
      <c r="W219" s="126">
        <f t="shared" ref="W219" si="737">SUM(W220:W221)</f>
        <v>0</v>
      </c>
      <c r="X219" s="126">
        <f t="shared" ref="X219" si="738">SUM(X220:X221)</f>
        <v>0</v>
      </c>
      <c r="Y219" s="126">
        <f t="shared" ref="Y219" si="739">SUM(Y220:Y221)</f>
        <v>0</v>
      </c>
      <c r="Z219" s="126">
        <f t="shared" ref="Z219" si="740">SUM(Z220:Z221)</f>
        <v>0</v>
      </c>
      <c r="AA219" s="126">
        <f t="shared" ref="AA219" si="741">SUM(AA220:AA221)</f>
        <v>0</v>
      </c>
      <c r="AB219" s="126">
        <f t="shared" si="717"/>
        <v>0</v>
      </c>
    </row>
    <row r="220" spans="2:28" ht="15.75" customHeight="1" x14ac:dyDescent="0.45">
      <c r="B220" s="128" t="s">
        <v>98</v>
      </c>
      <c r="C220" s="122"/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9">
        <f t="shared" si="717"/>
        <v>0</v>
      </c>
    </row>
    <row r="221" spans="2:28" ht="15.75" customHeight="1" x14ac:dyDescent="0.45">
      <c r="B221" s="128" t="s">
        <v>99</v>
      </c>
      <c r="C221" s="122"/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9">
        <f t="shared" si="717"/>
        <v>0</v>
      </c>
    </row>
    <row r="222" spans="2:28" ht="15.75" customHeight="1" x14ac:dyDescent="0.45">
      <c r="B222" s="127" t="s">
        <v>103</v>
      </c>
      <c r="C222" s="126">
        <f>SUM(C223:C224)</f>
        <v>0</v>
      </c>
      <c r="D222" s="126">
        <f t="shared" ref="D222" si="742">SUM(D223:D224)</f>
        <v>0</v>
      </c>
      <c r="E222" s="126">
        <f t="shared" ref="E222" si="743">SUM(E223:E224)</f>
        <v>0</v>
      </c>
      <c r="F222" s="126">
        <f t="shared" ref="F222" si="744">SUM(F223:F224)</f>
        <v>0</v>
      </c>
      <c r="G222" s="126">
        <f t="shared" ref="G222" si="745">SUM(G223:G224)</f>
        <v>0</v>
      </c>
      <c r="H222" s="126">
        <f t="shared" ref="H222" si="746">SUM(H223:H224)</f>
        <v>0</v>
      </c>
      <c r="I222" s="126">
        <f t="shared" ref="I222" si="747">SUM(I223:I224)</f>
        <v>0</v>
      </c>
      <c r="J222" s="126">
        <f t="shared" ref="J222" si="748">SUM(J223:J224)</f>
        <v>0</v>
      </c>
      <c r="K222" s="126">
        <f t="shared" ref="K222" si="749">SUM(K223:K224)</f>
        <v>0</v>
      </c>
      <c r="L222" s="126">
        <f t="shared" ref="L222" si="750">SUM(L223:L224)</f>
        <v>0</v>
      </c>
      <c r="M222" s="126">
        <f t="shared" ref="M222" si="751">SUM(M223:M224)</f>
        <v>0</v>
      </c>
      <c r="N222" s="126">
        <f t="shared" ref="N222" si="752">SUM(N223:N224)</f>
        <v>0</v>
      </c>
      <c r="O222" s="126">
        <f t="shared" ref="O222" si="753">SUM(O223:O224)</f>
        <v>0</v>
      </c>
      <c r="P222" s="126">
        <f t="shared" ref="P222" si="754">SUM(P223:P224)</f>
        <v>0</v>
      </c>
      <c r="Q222" s="126">
        <f t="shared" ref="Q222" si="755">SUM(Q223:Q224)</f>
        <v>0</v>
      </c>
      <c r="R222" s="126">
        <f t="shared" ref="R222" si="756">SUM(R223:R224)</f>
        <v>0</v>
      </c>
      <c r="S222" s="126">
        <f t="shared" ref="S222" si="757">SUM(S223:S224)</f>
        <v>0</v>
      </c>
      <c r="T222" s="126">
        <f t="shared" ref="T222" si="758">SUM(T223:T224)</f>
        <v>0</v>
      </c>
      <c r="U222" s="126">
        <f t="shared" ref="U222" si="759">SUM(U223:U224)</f>
        <v>0</v>
      </c>
      <c r="V222" s="126">
        <f t="shared" ref="V222" si="760">SUM(V223:V224)</f>
        <v>0</v>
      </c>
      <c r="W222" s="126">
        <f t="shared" ref="W222" si="761">SUM(W223:W224)</f>
        <v>0</v>
      </c>
      <c r="X222" s="126">
        <f t="shared" ref="X222" si="762">SUM(X223:X224)</f>
        <v>0</v>
      </c>
      <c r="Y222" s="126">
        <f t="shared" ref="Y222" si="763">SUM(Y223:Y224)</f>
        <v>0</v>
      </c>
      <c r="Z222" s="126">
        <f t="shared" ref="Z222" si="764">SUM(Z223:Z224)</f>
        <v>0</v>
      </c>
      <c r="AA222" s="126">
        <f t="shared" ref="AA222" si="765">SUM(AA223:AA224)</f>
        <v>0</v>
      </c>
      <c r="AB222" s="126">
        <f t="shared" si="717"/>
        <v>0</v>
      </c>
    </row>
    <row r="223" spans="2:28" s="107" customFormat="1" ht="15.75" customHeight="1" x14ac:dyDescent="0.35">
      <c r="B223" s="128" t="s">
        <v>110</v>
      </c>
      <c r="C223" s="122"/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9">
        <f t="shared" si="717"/>
        <v>0</v>
      </c>
    </row>
    <row r="224" spans="2:28" s="107" customFormat="1" ht="15.75" customHeight="1" x14ac:dyDescent="0.35">
      <c r="B224" s="128" t="s">
        <v>109</v>
      </c>
      <c r="C224" s="122"/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9">
        <f t="shared" si="717"/>
        <v>0</v>
      </c>
    </row>
    <row r="225" spans="2:30" ht="15.75" customHeight="1" x14ac:dyDescent="0.45">
      <c r="B225" s="127" t="s">
        <v>104</v>
      </c>
      <c r="C225" s="123"/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6">
        <f t="shared" si="717"/>
        <v>0</v>
      </c>
    </row>
    <row r="226" spans="2:30" s="108" customFormat="1" ht="15.75" customHeight="1" x14ac:dyDescent="0.45">
      <c r="B226" s="130" t="s">
        <v>71</v>
      </c>
      <c r="C226" s="126">
        <f>SUM(C216,C219,C222,C225)</f>
        <v>0</v>
      </c>
      <c r="D226" s="126">
        <f t="shared" ref="D226:AA226" si="766">SUM(D216,D219,D222,D225)</f>
        <v>0</v>
      </c>
      <c r="E226" s="126">
        <f t="shared" si="766"/>
        <v>0</v>
      </c>
      <c r="F226" s="126">
        <f t="shared" si="766"/>
        <v>0</v>
      </c>
      <c r="G226" s="126">
        <f t="shared" si="766"/>
        <v>0</v>
      </c>
      <c r="H226" s="126">
        <f t="shared" si="766"/>
        <v>0</v>
      </c>
      <c r="I226" s="126">
        <f t="shared" si="766"/>
        <v>0</v>
      </c>
      <c r="J226" s="126">
        <f t="shared" si="766"/>
        <v>0</v>
      </c>
      <c r="K226" s="126">
        <f t="shared" si="766"/>
        <v>0</v>
      </c>
      <c r="L226" s="126">
        <f t="shared" si="766"/>
        <v>0</v>
      </c>
      <c r="M226" s="126">
        <f t="shared" si="766"/>
        <v>0</v>
      </c>
      <c r="N226" s="126">
        <f t="shared" si="766"/>
        <v>0</v>
      </c>
      <c r="O226" s="126">
        <f t="shared" si="766"/>
        <v>0</v>
      </c>
      <c r="P226" s="126">
        <f t="shared" si="766"/>
        <v>0</v>
      </c>
      <c r="Q226" s="126">
        <f t="shared" si="766"/>
        <v>0</v>
      </c>
      <c r="R226" s="126">
        <f t="shared" si="766"/>
        <v>0</v>
      </c>
      <c r="S226" s="126">
        <f t="shared" si="766"/>
        <v>0</v>
      </c>
      <c r="T226" s="126">
        <f t="shared" si="766"/>
        <v>0</v>
      </c>
      <c r="U226" s="126">
        <f t="shared" si="766"/>
        <v>0</v>
      </c>
      <c r="V226" s="126">
        <f t="shared" si="766"/>
        <v>0</v>
      </c>
      <c r="W226" s="126">
        <f t="shared" si="766"/>
        <v>0</v>
      </c>
      <c r="X226" s="126">
        <f t="shared" si="766"/>
        <v>0</v>
      </c>
      <c r="Y226" s="126">
        <f t="shared" si="766"/>
        <v>0</v>
      </c>
      <c r="Z226" s="126">
        <f t="shared" si="766"/>
        <v>0</v>
      </c>
      <c r="AA226" s="126">
        <f t="shared" si="766"/>
        <v>0</v>
      </c>
      <c r="AB226" s="126">
        <f t="shared" si="717"/>
        <v>0</v>
      </c>
      <c r="AD226" s="109"/>
    </row>
    <row r="228" spans="2:30" x14ac:dyDescent="0.45">
      <c r="B228" s="108" t="s">
        <v>3</v>
      </c>
    </row>
    <row r="230" spans="2:30" x14ac:dyDescent="0.45">
      <c r="B230" s="124" t="s">
        <v>1</v>
      </c>
      <c r="C230" s="124">
        <f>YEAR('Bazinės prielaidos'!$E$8)</f>
        <v>2023</v>
      </c>
      <c r="D230" s="124">
        <f>C230+1</f>
        <v>2024</v>
      </c>
      <c r="E230" s="124">
        <f t="shared" ref="E230:AA230" si="767">D230+1</f>
        <v>2025</v>
      </c>
      <c r="F230" s="124">
        <f t="shared" si="767"/>
        <v>2026</v>
      </c>
      <c r="G230" s="124">
        <f t="shared" si="767"/>
        <v>2027</v>
      </c>
      <c r="H230" s="124">
        <f t="shared" si="767"/>
        <v>2028</v>
      </c>
      <c r="I230" s="124">
        <f t="shared" si="767"/>
        <v>2029</v>
      </c>
      <c r="J230" s="124">
        <f t="shared" si="767"/>
        <v>2030</v>
      </c>
      <c r="K230" s="124">
        <f t="shared" si="767"/>
        <v>2031</v>
      </c>
      <c r="L230" s="124">
        <f t="shared" si="767"/>
        <v>2032</v>
      </c>
      <c r="M230" s="124">
        <f t="shared" si="767"/>
        <v>2033</v>
      </c>
      <c r="N230" s="124">
        <f t="shared" si="767"/>
        <v>2034</v>
      </c>
      <c r="O230" s="124">
        <f t="shared" si="767"/>
        <v>2035</v>
      </c>
      <c r="P230" s="124">
        <f t="shared" si="767"/>
        <v>2036</v>
      </c>
      <c r="Q230" s="124">
        <f t="shared" si="767"/>
        <v>2037</v>
      </c>
      <c r="R230" s="124">
        <f t="shared" si="767"/>
        <v>2038</v>
      </c>
      <c r="S230" s="124">
        <f t="shared" si="767"/>
        <v>2039</v>
      </c>
      <c r="T230" s="124">
        <f t="shared" si="767"/>
        <v>2040</v>
      </c>
      <c r="U230" s="124">
        <f t="shared" si="767"/>
        <v>2041</v>
      </c>
      <c r="V230" s="124">
        <f t="shared" si="767"/>
        <v>2042</v>
      </c>
      <c r="W230" s="124">
        <f t="shared" si="767"/>
        <v>2043</v>
      </c>
      <c r="X230" s="124">
        <f t="shared" si="767"/>
        <v>2044</v>
      </c>
      <c r="Y230" s="124">
        <f t="shared" si="767"/>
        <v>2045</v>
      </c>
      <c r="Z230" s="124">
        <f t="shared" si="767"/>
        <v>2046</v>
      </c>
      <c r="AA230" s="124">
        <f t="shared" si="767"/>
        <v>2047</v>
      </c>
      <c r="AB230" s="124" t="s">
        <v>71</v>
      </c>
    </row>
    <row r="231" spans="2:30" ht="15.75" customHeight="1" x14ac:dyDescent="0.45">
      <c r="B231" s="112" t="str">
        <f>$B$216</f>
        <v>M1 ir M2 - nuosavo ir skolinto kapitalo srautai</v>
      </c>
      <c r="C231" s="137">
        <f>SUM(C232:C233)</f>
        <v>0</v>
      </c>
      <c r="D231" s="137">
        <f t="shared" ref="D231" si="768">SUM(D232:D233)</f>
        <v>0</v>
      </c>
      <c r="E231" s="137">
        <f t="shared" ref="E231" si="769">SUM(E232:E233)</f>
        <v>0</v>
      </c>
      <c r="F231" s="137">
        <f t="shared" ref="F231" si="770">SUM(F232:F233)</f>
        <v>0</v>
      </c>
      <c r="G231" s="137">
        <f t="shared" ref="G231" si="771">SUM(G232:G233)</f>
        <v>0</v>
      </c>
      <c r="H231" s="137">
        <f t="shared" ref="H231" si="772">SUM(H232:H233)</f>
        <v>0</v>
      </c>
      <c r="I231" s="137">
        <f t="shared" ref="I231" si="773">SUM(I232:I233)</f>
        <v>0</v>
      </c>
      <c r="J231" s="137">
        <f t="shared" ref="J231" si="774">SUM(J232:J233)</f>
        <v>0</v>
      </c>
      <c r="K231" s="137">
        <f t="shared" ref="K231" si="775">SUM(K232:K233)</f>
        <v>0</v>
      </c>
      <c r="L231" s="137">
        <f t="shared" ref="L231" si="776">SUM(L232:L233)</f>
        <v>0</v>
      </c>
      <c r="M231" s="137">
        <f t="shared" ref="M231" si="777">SUM(M232:M233)</f>
        <v>0</v>
      </c>
      <c r="N231" s="137">
        <f t="shared" ref="N231" si="778">SUM(N232:N233)</f>
        <v>0</v>
      </c>
      <c r="O231" s="137">
        <f t="shared" ref="O231" si="779">SUM(O232:O233)</f>
        <v>0</v>
      </c>
      <c r="P231" s="137">
        <f t="shared" ref="P231" si="780">SUM(P232:P233)</f>
        <v>0</v>
      </c>
      <c r="Q231" s="137">
        <f t="shared" ref="Q231" si="781">SUM(Q232:Q233)</f>
        <v>0</v>
      </c>
      <c r="R231" s="137">
        <f t="shared" ref="R231" si="782">SUM(R232:R233)</f>
        <v>0</v>
      </c>
      <c r="S231" s="137">
        <f t="shared" ref="S231" si="783">SUM(S232:S233)</f>
        <v>0</v>
      </c>
      <c r="T231" s="137">
        <f t="shared" ref="T231" si="784">SUM(T232:T233)</f>
        <v>0</v>
      </c>
      <c r="U231" s="137">
        <f t="shared" ref="U231" si="785">SUM(U232:U233)</f>
        <v>0</v>
      </c>
      <c r="V231" s="137">
        <f t="shared" ref="V231" si="786">SUM(V232:V233)</f>
        <v>0</v>
      </c>
      <c r="W231" s="137">
        <f t="shared" ref="W231" si="787">SUM(W232:W233)</f>
        <v>0</v>
      </c>
      <c r="X231" s="137">
        <f t="shared" ref="X231" si="788">SUM(X232:X233)</f>
        <v>0</v>
      </c>
      <c r="Y231" s="137">
        <f t="shared" ref="Y231" si="789">SUM(Y232:Y233)</f>
        <v>0</v>
      </c>
      <c r="Z231" s="137">
        <f t="shared" ref="Z231" si="790">SUM(Z232:Z233)</f>
        <v>0</v>
      </c>
      <c r="AA231" s="137">
        <f t="shared" ref="AA231" si="791">SUM(AA232:AA233)</f>
        <v>0</v>
      </c>
      <c r="AB231" s="126">
        <f>SUM(C231:AA231)</f>
        <v>0</v>
      </c>
    </row>
    <row r="232" spans="2:30" ht="15.75" customHeight="1" x14ac:dyDescent="0.45">
      <c r="B232" s="135" t="str">
        <f>$B$217</f>
        <v>M1 - skolinto kapitalo srautai</v>
      </c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129">
        <f t="shared" ref="AB232:AB236" si="792">SUM(C232:AA232)</f>
        <v>0</v>
      </c>
    </row>
    <row r="233" spans="2:30" ht="15.75" customHeight="1" x14ac:dyDescent="0.45">
      <c r="B233" s="135" t="str">
        <f>$B$218</f>
        <v>M2 - nuosavo kapitalo srautai</v>
      </c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9">
        <f t="shared" si="792"/>
        <v>0</v>
      </c>
    </row>
    <row r="234" spans="2:30" ht="15.75" customHeight="1" x14ac:dyDescent="0.45">
      <c r="B234" s="127" t="str">
        <f>$B$219</f>
        <v>M3 - Finansinės ir investicinės veiklos pajamos</v>
      </c>
      <c r="C234" s="126">
        <f>SUM(C235:C236)</f>
        <v>0</v>
      </c>
      <c r="D234" s="126">
        <f t="shared" ref="D234" si="793">SUM(D235:D236)</f>
        <v>0</v>
      </c>
      <c r="E234" s="126">
        <f t="shared" ref="E234" si="794">SUM(E235:E236)</f>
        <v>0</v>
      </c>
      <c r="F234" s="126">
        <f t="shared" ref="F234" si="795">SUM(F235:F236)</f>
        <v>0</v>
      </c>
      <c r="G234" s="126">
        <f t="shared" ref="G234" si="796">SUM(G235:G236)</f>
        <v>0</v>
      </c>
      <c r="H234" s="126">
        <f t="shared" ref="H234" si="797">SUM(H235:H236)</f>
        <v>0</v>
      </c>
      <c r="I234" s="126">
        <f t="shared" ref="I234" si="798">SUM(I235:I236)</f>
        <v>0</v>
      </c>
      <c r="J234" s="126">
        <f t="shared" ref="J234" si="799">SUM(J235:J236)</f>
        <v>0</v>
      </c>
      <c r="K234" s="126">
        <f t="shared" ref="K234" si="800">SUM(K235:K236)</f>
        <v>0</v>
      </c>
      <c r="L234" s="126">
        <f t="shared" ref="L234" si="801">SUM(L235:L236)</f>
        <v>0</v>
      </c>
      <c r="M234" s="126">
        <f t="shared" ref="M234" si="802">SUM(M235:M236)</f>
        <v>0</v>
      </c>
      <c r="N234" s="126">
        <f t="shared" ref="N234" si="803">SUM(N235:N236)</f>
        <v>0</v>
      </c>
      <c r="O234" s="126">
        <f t="shared" ref="O234" si="804">SUM(O235:O236)</f>
        <v>0</v>
      </c>
      <c r="P234" s="126">
        <f t="shared" ref="P234" si="805">SUM(P235:P236)</f>
        <v>0</v>
      </c>
      <c r="Q234" s="126">
        <f t="shared" ref="Q234" si="806">SUM(Q235:Q236)</f>
        <v>0</v>
      </c>
      <c r="R234" s="126">
        <f t="shared" ref="R234" si="807">SUM(R235:R236)</f>
        <v>0</v>
      </c>
      <c r="S234" s="126">
        <f t="shared" ref="S234" si="808">SUM(S235:S236)</f>
        <v>0</v>
      </c>
      <c r="T234" s="126">
        <f t="shared" ref="T234" si="809">SUM(T235:T236)</f>
        <v>0</v>
      </c>
      <c r="U234" s="126">
        <f t="shared" ref="U234" si="810">SUM(U235:U236)</f>
        <v>0</v>
      </c>
      <c r="V234" s="126">
        <f t="shared" ref="V234" si="811">SUM(V235:V236)</f>
        <v>0</v>
      </c>
      <c r="W234" s="126">
        <f t="shared" ref="W234" si="812">SUM(W235:W236)</f>
        <v>0</v>
      </c>
      <c r="X234" s="126">
        <f t="shared" ref="X234" si="813">SUM(X235:X236)</f>
        <v>0</v>
      </c>
      <c r="Y234" s="126">
        <f t="shared" ref="Y234" si="814">SUM(Y235:Y236)</f>
        <v>0</v>
      </c>
      <c r="Z234" s="126">
        <f t="shared" ref="Z234" si="815">SUM(Z235:Z236)</f>
        <v>0</v>
      </c>
      <c r="AA234" s="126">
        <f t="shared" ref="AA234" si="816">SUM(AA235:AA236)</f>
        <v>0</v>
      </c>
      <c r="AB234" s="126">
        <f t="shared" si="792"/>
        <v>0</v>
      </c>
    </row>
    <row r="235" spans="2:30" ht="15.75" customHeight="1" x14ac:dyDescent="0.45">
      <c r="B235" s="128" t="str">
        <f>$B$220</f>
        <v>M3n1 - Finansinės veiklos (palūkanų) pajamos</v>
      </c>
      <c r="C235" s="122"/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9">
        <f t="shared" si="792"/>
        <v>0</v>
      </c>
    </row>
    <row r="236" spans="2:30" ht="15.75" customHeight="1" x14ac:dyDescent="0.45">
      <c r="B236" s="128" t="str">
        <f>$B$221</f>
        <v>M3n2 - Investicinės veiklos ir nuosavo kapitalo pajamos</v>
      </c>
      <c r="C236" s="122"/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9">
        <f t="shared" si="792"/>
        <v>0</v>
      </c>
    </row>
    <row r="237" spans="2:30" ht="15.75" customHeight="1" x14ac:dyDescent="0.45">
      <c r="B237" s="127" t="str">
        <f>$B$222</f>
        <v>M4 - Paslaugų teikimo ir priežiūros pajamos</v>
      </c>
      <c r="C237" s="126">
        <f>SUM(C238:C239)</f>
        <v>0</v>
      </c>
      <c r="D237" s="126">
        <f t="shared" ref="D237" si="817">SUM(D238:D239)</f>
        <v>0</v>
      </c>
      <c r="E237" s="126">
        <f t="shared" ref="E237" si="818">SUM(E238:E239)</f>
        <v>0</v>
      </c>
      <c r="F237" s="126">
        <f t="shared" ref="F237" si="819">SUM(F238:F239)</f>
        <v>0</v>
      </c>
      <c r="G237" s="126">
        <f t="shared" ref="G237" si="820">SUM(G238:G239)</f>
        <v>0</v>
      </c>
      <c r="H237" s="126">
        <f t="shared" ref="H237" si="821">SUM(H238:H239)</f>
        <v>0</v>
      </c>
      <c r="I237" s="126">
        <f t="shared" ref="I237" si="822">SUM(I238:I239)</f>
        <v>0</v>
      </c>
      <c r="J237" s="126">
        <f t="shared" ref="J237" si="823">SUM(J238:J239)</f>
        <v>0</v>
      </c>
      <c r="K237" s="126">
        <f t="shared" ref="K237" si="824">SUM(K238:K239)</f>
        <v>0</v>
      </c>
      <c r="L237" s="126">
        <f t="shared" ref="L237" si="825">SUM(L238:L239)</f>
        <v>0</v>
      </c>
      <c r="M237" s="126">
        <f t="shared" ref="M237" si="826">SUM(M238:M239)</f>
        <v>0</v>
      </c>
      <c r="N237" s="126">
        <f t="shared" ref="N237" si="827">SUM(N238:N239)</f>
        <v>0</v>
      </c>
      <c r="O237" s="126">
        <f t="shared" ref="O237" si="828">SUM(O238:O239)</f>
        <v>0</v>
      </c>
      <c r="P237" s="126">
        <f t="shared" ref="P237" si="829">SUM(P238:P239)</f>
        <v>0</v>
      </c>
      <c r="Q237" s="126">
        <f t="shared" ref="Q237" si="830">SUM(Q238:Q239)</f>
        <v>0</v>
      </c>
      <c r="R237" s="126">
        <f t="shared" ref="R237" si="831">SUM(R238:R239)</f>
        <v>0</v>
      </c>
      <c r="S237" s="126">
        <f t="shared" ref="S237" si="832">SUM(S238:S239)</f>
        <v>0</v>
      </c>
      <c r="T237" s="126">
        <f t="shared" ref="T237" si="833">SUM(T238:T239)</f>
        <v>0</v>
      </c>
      <c r="U237" s="126">
        <f t="shared" ref="U237" si="834">SUM(U238:U239)</f>
        <v>0</v>
      </c>
      <c r="V237" s="126">
        <f t="shared" ref="V237" si="835">SUM(V238:V239)</f>
        <v>0</v>
      </c>
      <c r="W237" s="126">
        <f t="shared" ref="W237" si="836">SUM(W238:W239)</f>
        <v>0</v>
      </c>
      <c r="X237" s="126">
        <f t="shared" ref="X237" si="837">SUM(X238:X239)</f>
        <v>0</v>
      </c>
      <c r="Y237" s="126">
        <f t="shared" ref="Y237" si="838">SUM(Y238:Y239)</f>
        <v>0</v>
      </c>
      <c r="Z237" s="126">
        <f t="shared" ref="Z237" si="839">SUM(Z238:Z239)</f>
        <v>0</v>
      </c>
      <c r="AA237" s="126">
        <f t="shared" ref="AA237" si="840">SUM(AA238:AA239)</f>
        <v>0</v>
      </c>
      <c r="AB237" s="126">
        <f t="shared" ref="AB237:AB241" si="841">SUM(C237:AA237)</f>
        <v>0</v>
      </c>
    </row>
    <row r="238" spans="2:30" s="107" customFormat="1" ht="15.75" customHeight="1" x14ac:dyDescent="0.35">
      <c r="B238" s="128" t="str">
        <f>$B$223</f>
        <v>M4.1 - Paslaugų teikimo ir remonto pajamos</v>
      </c>
      <c r="C238" s="122"/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9">
        <f t="shared" si="841"/>
        <v>0</v>
      </c>
    </row>
    <row r="239" spans="2:30" s="107" customFormat="1" ht="15.75" customHeight="1" x14ac:dyDescent="0.35">
      <c r="B239" s="128" t="str">
        <f>$B$224</f>
        <v>M4.2 - Atnaujinimo pajamos</v>
      </c>
      <c r="C239" s="122"/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9">
        <f t="shared" si="841"/>
        <v>0</v>
      </c>
    </row>
    <row r="240" spans="2:30" ht="15.75" customHeight="1" x14ac:dyDescent="0.45">
      <c r="B240" s="127" t="str">
        <f>$B$225</f>
        <v>M5 - Administravimo ir valdymo pajamos</v>
      </c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6">
        <f t="shared" si="841"/>
        <v>0</v>
      </c>
    </row>
    <row r="241" spans="2:30" s="108" customFormat="1" ht="15.75" customHeight="1" x14ac:dyDescent="0.45">
      <c r="B241" s="130" t="str">
        <f>$B$226</f>
        <v>Viso:</v>
      </c>
      <c r="C241" s="126">
        <f>SUM(C231,C234,C237,C240)</f>
        <v>0</v>
      </c>
      <c r="D241" s="126">
        <f t="shared" ref="D241" si="842">SUM(D231,D234,D237,D240)</f>
        <v>0</v>
      </c>
      <c r="E241" s="126">
        <f t="shared" ref="E241" si="843">SUM(E231,E234,E237,E240)</f>
        <v>0</v>
      </c>
      <c r="F241" s="126">
        <f t="shared" ref="F241" si="844">SUM(F231,F234,F237,F240)</f>
        <v>0</v>
      </c>
      <c r="G241" s="126">
        <f t="shared" ref="G241" si="845">SUM(G231,G234,G237,G240)</f>
        <v>0</v>
      </c>
      <c r="H241" s="126">
        <f t="shared" ref="H241" si="846">SUM(H231,H234,H237,H240)</f>
        <v>0</v>
      </c>
      <c r="I241" s="126">
        <f t="shared" ref="I241" si="847">SUM(I231,I234,I237,I240)</f>
        <v>0</v>
      </c>
      <c r="J241" s="126">
        <f t="shared" ref="J241" si="848">SUM(J231,J234,J237,J240)</f>
        <v>0</v>
      </c>
      <c r="K241" s="126">
        <f t="shared" ref="K241" si="849">SUM(K231,K234,K237,K240)</f>
        <v>0</v>
      </c>
      <c r="L241" s="126">
        <f t="shared" ref="L241" si="850">SUM(L231,L234,L237,L240)</f>
        <v>0</v>
      </c>
      <c r="M241" s="126">
        <f t="shared" ref="M241" si="851">SUM(M231,M234,M237,M240)</f>
        <v>0</v>
      </c>
      <c r="N241" s="126">
        <f t="shared" ref="N241" si="852">SUM(N231,N234,N237,N240)</f>
        <v>0</v>
      </c>
      <c r="O241" s="126">
        <f t="shared" ref="O241" si="853">SUM(O231,O234,O237,O240)</f>
        <v>0</v>
      </c>
      <c r="P241" s="126">
        <f t="shared" ref="P241" si="854">SUM(P231,P234,P237,P240)</f>
        <v>0</v>
      </c>
      <c r="Q241" s="126">
        <f t="shared" ref="Q241" si="855">SUM(Q231,Q234,Q237,Q240)</f>
        <v>0</v>
      </c>
      <c r="R241" s="126">
        <f t="shared" ref="R241" si="856">SUM(R231,R234,R237,R240)</f>
        <v>0</v>
      </c>
      <c r="S241" s="126">
        <f t="shared" ref="S241" si="857">SUM(S231,S234,S237,S240)</f>
        <v>0</v>
      </c>
      <c r="T241" s="126">
        <f t="shared" ref="T241" si="858">SUM(T231,T234,T237,T240)</f>
        <v>0</v>
      </c>
      <c r="U241" s="126">
        <f t="shared" ref="U241" si="859">SUM(U231,U234,U237,U240)</f>
        <v>0</v>
      </c>
      <c r="V241" s="126">
        <f t="shared" ref="V241" si="860">SUM(V231,V234,V237,V240)</f>
        <v>0</v>
      </c>
      <c r="W241" s="126">
        <f t="shared" ref="W241" si="861">SUM(W231,W234,W237,W240)</f>
        <v>0</v>
      </c>
      <c r="X241" s="126">
        <f t="shared" ref="X241" si="862">SUM(X231,X234,X237,X240)</f>
        <v>0</v>
      </c>
      <c r="Y241" s="126">
        <f t="shared" ref="Y241" si="863">SUM(Y231,Y234,Y237,Y240)</f>
        <v>0</v>
      </c>
      <c r="Z241" s="126">
        <f t="shared" ref="Z241" si="864">SUM(Z231,Z234,Z237,Z240)</f>
        <v>0</v>
      </c>
      <c r="AA241" s="126">
        <f t="shared" ref="AA241" si="865">SUM(AA231,AA234,AA237,AA240)</f>
        <v>0</v>
      </c>
      <c r="AB241" s="126">
        <f t="shared" si="841"/>
        <v>0</v>
      </c>
      <c r="AD241" s="109"/>
    </row>
    <row r="243" spans="2:30" x14ac:dyDescent="0.45">
      <c r="B243" s="108" t="s">
        <v>4</v>
      </c>
    </row>
    <row r="245" spans="2:30" x14ac:dyDescent="0.45">
      <c r="B245" s="124" t="s">
        <v>1</v>
      </c>
      <c r="C245" s="124">
        <f>YEAR('Bazinės prielaidos'!$E$8)</f>
        <v>2023</v>
      </c>
      <c r="D245" s="124">
        <f>C245+1</f>
        <v>2024</v>
      </c>
      <c r="E245" s="124">
        <f t="shared" ref="E245:AA245" si="866">D245+1</f>
        <v>2025</v>
      </c>
      <c r="F245" s="124">
        <f t="shared" si="866"/>
        <v>2026</v>
      </c>
      <c r="G245" s="124">
        <f t="shared" si="866"/>
        <v>2027</v>
      </c>
      <c r="H245" s="124">
        <f t="shared" si="866"/>
        <v>2028</v>
      </c>
      <c r="I245" s="124">
        <f t="shared" si="866"/>
        <v>2029</v>
      </c>
      <c r="J245" s="124">
        <f t="shared" si="866"/>
        <v>2030</v>
      </c>
      <c r="K245" s="124">
        <f t="shared" si="866"/>
        <v>2031</v>
      </c>
      <c r="L245" s="124">
        <f t="shared" si="866"/>
        <v>2032</v>
      </c>
      <c r="M245" s="124">
        <f t="shared" si="866"/>
        <v>2033</v>
      </c>
      <c r="N245" s="124">
        <f t="shared" si="866"/>
        <v>2034</v>
      </c>
      <c r="O245" s="124">
        <f t="shared" si="866"/>
        <v>2035</v>
      </c>
      <c r="P245" s="124">
        <f t="shared" si="866"/>
        <v>2036</v>
      </c>
      <c r="Q245" s="124">
        <f t="shared" si="866"/>
        <v>2037</v>
      </c>
      <c r="R245" s="124">
        <f t="shared" si="866"/>
        <v>2038</v>
      </c>
      <c r="S245" s="124">
        <f t="shared" si="866"/>
        <v>2039</v>
      </c>
      <c r="T245" s="124">
        <f t="shared" si="866"/>
        <v>2040</v>
      </c>
      <c r="U245" s="124">
        <f t="shared" si="866"/>
        <v>2041</v>
      </c>
      <c r="V245" s="124">
        <f t="shared" si="866"/>
        <v>2042</v>
      </c>
      <c r="W245" s="124">
        <f t="shared" si="866"/>
        <v>2043</v>
      </c>
      <c r="X245" s="124">
        <f t="shared" si="866"/>
        <v>2044</v>
      </c>
      <c r="Y245" s="124">
        <f t="shared" si="866"/>
        <v>2045</v>
      </c>
      <c r="Z245" s="124">
        <f t="shared" si="866"/>
        <v>2046</v>
      </c>
      <c r="AA245" s="124">
        <f t="shared" si="866"/>
        <v>2047</v>
      </c>
      <c r="AB245" s="124" t="s">
        <v>71</v>
      </c>
    </row>
    <row r="246" spans="2:30" ht="15.75" customHeight="1" x14ac:dyDescent="0.45">
      <c r="B246" s="112" t="str">
        <f>$B$216</f>
        <v>M1 ir M2 - nuosavo ir skolinto kapitalo srautai</v>
      </c>
      <c r="C246" s="137">
        <f>SUM(C247:C248)</f>
        <v>0</v>
      </c>
      <c r="D246" s="137">
        <f t="shared" ref="D246" si="867">SUM(D247:D248)</f>
        <v>0</v>
      </c>
      <c r="E246" s="137">
        <f t="shared" ref="E246" si="868">SUM(E247:E248)</f>
        <v>0</v>
      </c>
      <c r="F246" s="137">
        <f t="shared" ref="F246" si="869">SUM(F247:F248)</f>
        <v>0</v>
      </c>
      <c r="G246" s="137">
        <f t="shared" ref="G246" si="870">SUM(G247:G248)</f>
        <v>0</v>
      </c>
      <c r="H246" s="137">
        <f t="shared" ref="H246" si="871">SUM(H247:H248)</f>
        <v>0</v>
      </c>
      <c r="I246" s="137">
        <f t="shared" ref="I246" si="872">SUM(I247:I248)</f>
        <v>0</v>
      </c>
      <c r="J246" s="137">
        <f t="shared" ref="J246" si="873">SUM(J247:J248)</f>
        <v>0</v>
      </c>
      <c r="K246" s="137">
        <f t="shared" ref="K246" si="874">SUM(K247:K248)</f>
        <v>0</v>
      </c>
      <c r="L246" s="137">
        <f t="shared" ref="L246" si="875">SUM(L247:L248)</f>
        <v>0</v>
      </c>
      <c r="M246" s="137">
        <f t="shared" ref="M246" si="876">SUM(M247:M248)</f>
        <v>0</v>
      </c>
      <c r="N246" s="137">
        <f t="shared" ref="N246" si="877">SUM(N247:N248)</f>
        <v>0</v>
      </c>
      <c r="O246" s="137">
        <f t="shared" ref="O246" si="878">SUM(O247:O248)</f>
        <v>0</v>
      </c>
      <c r="P246" s="137">
        <f t="shared" ref="P246" si="879">SUM(P247:P248)</f>
        <v>0</v>
      </c>
      <c r="Q246" s="137">
        <f t="shared" ref="Q246" si="880">SUM(Q247:Q248)</f>
        <v>0</v>
      </c>
      <c r="R246" s="137">
        <f t="shared" ref="R246" si="881">SUM(R247:R248)</f>
        <v>0</v>
      </c>
      <c r="S246" s="137">
        <f t="shared" ref="S246" si="882">SUM(S247:S248)</f>
        <v>0</v>
      </c>
      <c r="T246" s="137">
        <f t="shared" ref="T246" si="883">SUM(T247:T248)</f>
        <v>0</v>
      </c>
      <c r="U246" s="137">
        <f t="shared" ref="U246" si="884">SUM(U247:U248)</f>
        <v>0</v>
      </c>
      <c r="V246" s="137">
        <f t="shared" ref="V246" si="885">SUM(V247:V248)</f>
        <v>0</v>
      </c>
      <c r="W246" s="137">
        <f t="shared" ref="W246" si="886">SUM(W247:W248)</f>
        <v>0</v>
      </c>
      <c r="X246" s="137">
        <f t="shared" ref="X246" si="887">SUM(X247:X248)</f>
        <v>0</v>
      </c>
      <c r="Y246" s="137">
        <f t="shared" ref="Y246" si="888">SUM(Y247:Y248)</f>
        <v>0</v>
      </c>
      <c r="Z246" s="137">
        <f t="shared" ref="Z246" si="889">SUM(Z247:Z248)</f>
        <v>0</v>
      </c>
      <c r="AA246" s="137">
        <f t="shared" ref="AA246" si="890">SUM(AA247:AA248)</f>
        <v>0</v>
      </c>
      <c r="AB246" s="126">
        <f>SUM(C246:AA246)</f>
        <v>0</v>
      </c>
    </row>
    <row r="247" spans="2:30" ht="15.75" customHeight="1" x14ac:dyDescent="0.45">
      <c r="B247" s="135" t="str">
        <f>$B$217</f>
        <v>M1 - skolinto kapitalo srautai</v>
      </c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129">
        <f t="shared" ref="AB247:AB249" si="891">SUM(C247:AA247)</f>
        <v>0</v>
      </c>
    </row>
    <row r="248" spans="2:30" ht="15.75" customHeight="1" x14ac:dyDescent="0.45">
      <c r="B248" s="135" t="str">
        <f>$B$218</f>
        <v>M2 - nuosavo kapitalo srautai</v>
      </c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  <c r="AA248" s="125"/>
      <c r="AB248" s="129">
        <f t="shared" si="891"/>
        <v>0</v>
      </c>
    </row>
    <row r="249" spans="2:30" ht="15.75" customHeight="1" x14ac:dyDescent="0.45">
      <c r="B249" s="127" t="str">
        <f>$B$219</f>
        <v>M3 - Finansinės ir investicinės veiklos pajamos</v>
      </c>
      <c r="C249" s="126">
        <f>SUM(C250:C251)</f>
        <v>0</v>
      </c>
      <c r="D249" s="126">
        <f t="shared" ref="D249" si="892">SUM(D250:D251)</f>
        <v>0</v>
      </c>
      <c r="E249" s="126">
        <f t="shared" ref="E249" si="893">SUM(E250:E251)</f>
        <v>0</v>
      </c>
      <c r="F249" s="126">
        <f t="shared" ref="F249" si="894">SUM(F250:F251)</f>
        <v>0</v>
      </c>
      <c r="G249" s="126">
        <f t="shared" ref="G249" si="895">SUM(G250:G251)</f>
        <v>0</v>
      </c>
      <c r="H249" s="126">
        <f t="shared" ref="H249" si="896">SUM(H250:H251)</f>
        <v>0</v>
      </c>
      <c r="I249" s="126">
        <f t="shared" ref="I249" si="897">SUM(I250:I251)</f>
        <v>0</v>
      </c>
      <c r="J249" s="126">
        <f t="shared" ref="J249" si="898">SUM(J250:J251)</f>
        <v>0</v>
      </c>
      <c r="K249" s="126">
        <f t="shared" ref="K249" si="899">SUM(K250:K251)</f>
        <v>0</v>
      </c>
      <c r="L249" s="126">
        <f t="shared" ref="L249" si="900">SUM(L250:L251)</f>
        <v>0</v>
      </c>
      <c r="M249" s="126">
        <f t="shared" ref="M249" si="901">SUM(M250:M251)</f>
        <v>0</v>
      </c>
      <c r="N249" s="126">
        <f t="shared" ref="N249" si="902">SUM(N250:N251)</f>
        <v>0</v>
      </c>
      <c r="O249" s="126">
        <f t="shared" ref="O249" si="903">SUM(O250:O251)</f>
        <v>0</v>
      </c>
      <c r="P249" s="126">
        <f t="shared" ref="P249" si="904">SUM(P250:P251)</f>
        <v>0</v>
      </c>
      <c r="Q249" s="126">
        <f t="shared" ref="Q249" si="905">SUM(Q250:Q251)</f>
        <v>0</v>
      </c>
      <c r="R249" s="126">
        <f t="shared" ref="R249" si="906">SUM(R250:R251)</f>
        <v>0</v>
      </c>
      <c r="S249" s="126">
        <f t="shared" ref="S249" si="907">SUM(S250:S251)</f>
        <v>0</v>
      </c>
      <c r="T249" s="126">
        <f t="shared" ref="T249" si="908">SUM(T250:T251)</f>
        <v>0</v>
      </c>
      <c r="U249" s="126">
        <f t="shared" ref="U249" si="909">SUM(U250:U251)</f>
        <v>0</v>
      </c>
      <c r="V249" s="126">
        <f t="shared" ref="V249" si="910">SUM(V250:V251)</f>
        <v>0</v>
      </c>
      <c r="W249" s="126">
        <f t="shared" ref="W249" si="911">SUM(W250:W251)</f>
        <v>0</v>
      </c>
      <c r="X249" s="126">
        <f t="shared" ref="X249" si="912">SUM(X250:X251)</f>
        <v>0</v>
      </c>
      <c r="Y249" s="126">
        <f t="shared" ref="Y249" si="913">SUM(Y250:Y251)</f>
        <v>0</v>
      </c>
      <c r="Z249" s="126">
        <f t="shared" ref="Z249" si="914">SUM(Z250:Z251)</f>
        <v>0</v>
      </c>
      <c r="AA249" s="126">
        <f t="shared" ref="AA249" si="915">SUM(AA250:AA251)</f>
        <v>0</v>
      </c>
      <c r="AB249" s="126">
        <f t="shared" si="891"/>
        <v>0</v>
      </c>
    </row>
    <row r="250" spans="2:30" ht="15.75" customHeight="1" x14ac:dyDescent="0.45">
      <c r="B250" s="128" t="str">
        <f>$B$220</f>
        <v>M3n1 - Finansinės veiklos (palūkanų) pajamos</v>
      </c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9">
        <f t="shared" ref="AB250:AB256" si="916">SUM(C250:AA250)</f>
        <v>0</v>
      </c>
    </row>
    <row r="251" spans="2:30" ht="15.75" customHeight="1" x14ac:dyDescent="0.45">
      <c r="B251" s="128" t="str">
        <f>$B$221</f>
        <v>M3n2 - Investicinės veiklos ir nuosavo kapitalo pajamos</v>
      </c>
      <c r="C251" s="122"/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9">
        <f t="shared" si="916"/>
        <v>0</v>
      </c>
    </row>
    <row r="252" spans="2:30" ht="15.75" customHeight="1" x14ac:dyDescent="0.45">
      <c r="B252" s="127" t="str">
        <f>$B$222</f>
        <v>M4 - Paslaugų teikimo ir priežiūros pajamos</v>
      </c>
      <c r="C252" s="126">
        <f>SUM(C253:C254)</f>
        <v>0</v>
      </c>
      <c r="D252" s="126">
        <f t="shared" ref="D252" si="917">SUM(D253:D254)</f>
        <v>0</v>
      </c>
      <c r="E252" s="126">
        <f t="shared" ref="E252" si="918">SUM(E253:E254)</f>
        <v>0</v>
      </c>
      <c r="F252" s="126">
        <f t="shared" ref="F252" si="919">SUM(F253:F254)</f>
        <v>0</v>
      </c>
      <c r="G252" s="126">
        <f t="shared" ref="G252" si="920">SUM(G253:G254)</f>
        <v>0</v>
      </c>
      <c r="H252" s="126">
        <f t="shared" ref="H252" si="921">SUM(H253:H254)</f>
        <v>0</v>
      </c>
      <c r="I252" s="126">
        <f t="shared" ref="I252" si="922">SUM(I253:I254)</f>
        <v>0</v>
      </c>
      <c r="J252" s="126">
        <f t="shared" ref="J252" si="923">SUM(J253:J254)</f>
        <v>0</v>
      </c>
      <c r="K252" s="126">
        <f t="shared" ref="K252" si="924">SUM(K253:K254)</f>
        <v>0</v>
      </c>
      <c r="L252" s="126">
        <f t="shared" ref="L252" si="925">SUM(L253:L254)</f>
        <v>0</v>
      </c>
      <c r="M252" s="126">
        <f t="shared" ref="M252" si="926">SUM(M253:M254)</f>
        <v>0</v>
      </c>
      <c r="N252" s="126">
        <f t="shared" ref="N252" si="927">SUM(N253:N254)</f>
        <v>0</v>
      </c>
      <c r="O252" s="126">
        <f t="shared" ref="O252" si="928">SUM(O253:O254)</f>
        <v>0</v>
      </c>
      <c r="P252" s="126">
        <f t="shared" ref="P252" si="929">SUM(P253:P254)</f>
        <v>0</v>
      </c>
      <c r="Q252" s="126">
        <f t="shared" ref="Q252" si="930">SUM(Q253:Q254)</f>
        <v>0</v>
      </c>
      <c r="R252" s="126">
        <f t="shared" ref="R252" si="931">SUM(R253:R254)</f>
        <v>0</v>
      </c>
      <c r="S252" s="126">
        <f t="shared" ref="S252" si="932">SUM(S253:S254)</f>
        <v>0</v>
      </c>
      <c r="T252" s="126">
        <f t="shared" ref="T252" si="933">SUM(T253:T254)</f>
        <v>0</v>
      </c>
      <c r="U252" s="126">
        <f t="shared" ref="U252" si="934">SUM(U253:U254)</f>
        <v>0</v>
      </c>
      <c r="V252" s="126">
        <f t="shared" ref="V252" si="935">SUM(V253:V254)</f>
        <v>0</v>
      </c>
      <c r="W252" s="126">
        <f t="shared" ref="W252" si="936">SUM(W253:W254)</f>
        <v>0</v>
      </c>
      <c r="X252" s="126">
        <f t="shared" ref="X252" si="937">SUM(X253:X254)</f>
        <v>0</v>
      </c>
      <c r="Y252" s="126">
        <f t="shared" ref="Y252" si="938">SUM(Y253:Y254)</f>
        <v>0</v>
      </c>
      <c r="Z252" s="126">
        <f t="shared" ref="Z252" si="939">SUM(Z253:Z254)</f>
        <v>0</v>
      </c>
      <c r="AA252" s="126">
        <f t="shared" ref="AA252" si="940">SUM(AA253:AA254)</f>
        <v>0</v>
      </c>
      <c r="AB252" s="126">
        <f t="shared" si="916"/>
        <v>0</v>
      </c>
    </row>
    <row r="253" spans="2:30" s="107" customFormat="1" ht="15.75" customHeight="1" x14ac:dyDescent="0.35">
      <c r="B253" s="128" t="str">
        <f>$B$223</f>
        <v>M4.1 - Paslaugų teikimo ir remonto pajamos</v>
      </c>
      <c r="C253" s="122"/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9">
        <f t="shared" si="916"/>
        <v>0</v>
      </c>
    </row>
    <row r="254" spans="2:30" s="107" customFormat="1" ht="15.75" customHeight="1" x14ac:dyDescent="0.35">
      <c r="B254" s="128" t="str">
        <f>$B$224</f>
        <v>M4.2 - Atnaujinimo pajamos</v>
      </c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9">
        <f t="shared" si="916"/>
        <v>0</v>
      </c>
    </row>
    <row r="255" spans="2:30" ht="15.75" customHeight="1" x14ac:dyDescent="0.45">
      <c r="B255" s="127" t="str">
        <f>$B$225</f>
        <v>M5 - Administravimo ir valdymo pajamos</v>
      </c>
      <c r="C255" s="123"/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6">
        <f t="shared" si="916"/>
        <v>0</v>
      </c>
    </row>
    <row r="256" spans="2:30" s="108" customFormat="1" ht="15.75" customHeight="1" x14ac:dyDescent="0.45">
      <c r="B256" s="130" t="str">
        <f>$B$226</f>
        <v>Viso:</v>
      </c>
      <c r="C256" s="126">
        <f>SUM(C246,C249,C252,C255)</f>
        <v>0</v>
      </c>
      <c r="D256" s="126">
        <f t="shared" ref="D256" si="941">SUM(D246,D249,D252,D255)</f>
        <v>0</v>
      </c>
      <c r="E256" s="126">
        <f t="shared" ref="E256" si="942">SUM(E246,E249,E252,E255)</f>
        <v>0</v>
      </c>
      <c r="F256" s="126">
        <f t="shared" ref="F256" si="943">SUM(F246,F249,F252,F255)</f>
        <v>0</v>
      </c>
      <c r="G256" s="126">
        <f t="shared" ref="G256" si="944">SUM(G246,G249,G252,G255)</f>
        <v>0</v>
      </c>
      <c r="H256" s="126">
        <f t="shared" ref="H256" si="945">SUM(H246,H249,H252,H255)</f>
        <v>0</v>
      </c>
      <c r="I256" s="126">
        <f t="shared" ref="I256" si="946">SUM(I246,I249,I252,I255)</f>
        <v>0</v>
      </c>
      <c r="J256" s="126">
        <f t="shared" ref="J256" si="947">SUM(J246,J249,J252,J255)</f>
        <v>0</v>
      </c>
      <c r="K256" s="126">
        <f t="shared" ref="K256" si="948">SUM(K246,K249,K252,K255)</f>
        <v>0</v>
      </c>
      <c r="L256" s="126">
        <f t="shared" ref="L256" si="949">SUM(L246,L249,L252,L255)</f>
        <v>0</v>
      </c>
      <c r="M256" s="126">
        <f t="shared" ref="M256" si="950">SUM(M246,M249,M252,M255)</f>
        <v>0</v>
      </c>
      <c r="N256" s="126">
        <f t="shared" ref="N256" si="951">SUM(N246,N249,N252,N255)</f>
        <v>0</v>
      </c>
      <c r="O256" s="126">
        <f t="shared" ref="O256" si="952">SUM(O246,O249,O252,O255)</f>
        <v>0</v>
      </c>
      <c r="P256" s="126">
        <f t="shared" ref="P256" si="953">SUM(P246,P249,P252,P255)</f>
        <v>0</v>
      </c>
      <c r="Q256" s="126">
        <f t="shared" ref="Q256" si="954">SUM(Q246,Q249,Q252,Q255)</f>
        <v>0</v>
      </c>
      <c r="R256" s="126">
        <f t="shared" ref="R256" si="955">SUM(R246,R249,R252,R255)</f>
        <v>0</v>
      </c>
      <c r="S256" s="126">
        <f t="shared" ref="S256" si="956">SUM(S246,S249,S252,S255)</f>
        <v>0</v>
      </c>
      <c r="T256" s="126">
        <f t="shared" ref="T256" si="957">SUM(T246,T249,T252,T255)</f>
        <v>0</v>
      </c>
      <c r="U256" s="126">
        <f t="shared" ref="U256" si="958">SUM(U246,U249,U252,U255)</f>
        <v>0</v>
      </c>
      <c r="V256" s="126">
        <f t="shared" ref="V256" si="959">SUM(V246,V249,V252,V255)</f>
        <v>0</v>
      </c>
      <c r="W256" s="126">
        <f t="shared" ref="W256" si="960">SUM(W246,W249,W252,W255)</f>
        <v>0</v>
      </c>
      <c r="X256" s="126">
        <f t="shared" ref="X256" si="961">SUM(X246,X249,X252,X255)</f>
        <v>0</v>
      </c>
      <c r="Y256" s="126">
        <f t="shared" ref="Y256" si="962">SUM(Y246,Y249,Y252,Y255)</f>
        <v>0</v>
      </c>
      <c r="Z256" s="126">
        <f t="shared" ref="Z256" si="963">SUM(Z246,Z249,Z252,Z255)</f>
        <v>0</v>
      </c>
      <c r="AA256" s="126">
        <f t="shared" ref="AA256" si="964">SUM(AA246,AA249,AA252,AA255)</f>
        <v>0</v>
      </c>
      <c r="AB256" s="126">
        <f t="shared" si="916"/>
        <v>0</v>
      </c>
      <c r="AD256" s="109"/>
    </row>
    <row r="258" spans="2:30" x14ac:dyDescent="0.45">
      <c r="B258" s="108" t="s">
        <v>5</v>
      </c>
    </row>
    <row r="260" spans="2:30" x14ac:dyDescent="0.45">
      <c r="B260" s="124" t="s">
        <v>1</v>
      </c>
      <c r="C260" s="124">
        <f>YEAR('Bazinės prielaidos'!$E$8)</f>
        <v>2023</v>
      </c>
      <c r="D260" s="124">
        <f>C260+1</f>
        <v>2024</v>
      </c>
      <c r="E260" s="124">
        <f t="shared" ref="E260:AA260" si="965">D260+1</f>
        <v>2025</v>
      </c>
      <c r="F260" s="124">
        <f t="shared" si="965"/>
        <v>2026</v>
      </c>
      <c r="G260" s="124">
        <f t="shared" si="965"/>
        <v>2027</v>
      </c>
      <c r="H260" s="124">
        <f t="shared" si="965"/>
        <v>2028</v>
      </c>
      <c r="I260" s="124">
        <f t="shared" si="965"/>
        <v>2029</v>
      </c>
      <c r="J260" s="124">
        <f t="shared" si="965"/>
        <v>2030</v>
      </c>
      <c r="K260" s="124">
        <f t="shared" si="965"/>
        <v>2031</v>
      </c>
      <c r="L260" s="124">
        <f t="shared" si="965"/>
        <v>2032</v>
      </c>
      <c r="M260" s="124">
        <f t="shared" si="965"/>
        <v>2033</v>
      </c>
      <c r="N260" s="124">
        <f t="shared" si="965"/>
        <v>2034</v>
      </c>
      <c r="O260" s="124">
        <f t="shared" si="965"/>
        <v>2035</v>
      </c>
      <c r="P260" s="124">
        <f t="shared" si="965"/>
        <v>2036</v>
      </c>
      <c r="Q260" s="124">
        <f t="shared" si="965"/>
        <v>2037</v>
      </c>
      <c r="R260" s="124">
        <f t="shared" si="965"/>
        <v>2038</v>
      </c>
      <c r="S260" s="124">
        <f t="shared" si="965"/>
        <v>2039</v>
      </c>
      <c r="T260" s="124">
        <f t="shared" si="965"/>
        <v>2040</v>
      </c>
      <c r="U260" s="124">
        <f t="shared" si="965"/>
        <v>2041</v>
      </c>
      <c r="V260" s="124">
        <f t="shared" si="965"/>
        <v>2042</v>
      </c>
      <c r="W260" s="124">
        <f t="shared" si="965"/>
        <v>2043</v>
      </c>
      <c r="X260" s="124">
        <f t="shared" si="965"/>
        <v>2044</v>
      </c>
      <c r="Y260" s="124">
        <f t="shared" si="965"/>
        <v>2045</v>
      </c>
      <c r="Z260" s="124">
        <f t="shared" si="965"/>
        <v>2046</v>
      </c>
      <c r="AA260" s="124">
        <f t="shared" si="965"/>
        <v>2047</v>
      </c>
      <c r="AB260" s="124" t="s">
        <v>71</v>
      </c>
    </row>
    <row r="261" spans="2:30" ht="15.75" customHeight="1" x14ac:dyDescent="0.45">
      <c r="B261" s="112" t="str">
        <f>$B$216</f>
        <v>M1 ir M2 - nuosavo ir skolinto kapitalo srautai</v>
      </c>
      <c r="C261" s="137">
        <f>SUM(C262:C263)</f>
        <v>0</v>
      </c>
      <c r="D261" s="137">
        <f t="shared" ref="D261" si="966">SUM(D262:D263)</f>
        <v>0</v>
      </c>
      <c r="E261" s="137">
        <f t="shared" ref="E261" si="967">SUM(E262:E263)</f>
        <v>0</v>
      </c>
      <c r="F261" s="137">
        <f t="shared" ref="F261" si="968">SUM(F262:F263)</f>
        <v>0</v>
      </c>
      <c r="G261" s="137">
        <f t="shared" ref="G261" si="969">SUM(G262:G263)</f>
        <v>0</v>
      </c>
      <c r="H261" s="137">
        <f t="shared" ref="H261" si="970">SUM(H262:H263)</f>
        <v>0</v>
      </c>
      <c r="I261" s="137">
        <f t="shared" ref="I261" si="971">SUM(I262:I263)</f>
        <v>0</v>
      </c>
      <c r="J261" s="137">
        <f t="shared" ref="J261" si="972">SUM(J262:J263)</f>
        <v>0</v>
      </c>
      <c r="K261" s="137">
        <f t="shared" ref="K261" si="973">SUM(K262:K263)</f>
        <v>0</v>
      </c>
      <c r="L261" s="137">
        <f t="shared" ref="L261" si="974">SUM(L262:L263)</f>
        <v>0</v>
      </c>
      <c r="M261" s="137">
        <f t="shared" ref="M261" si="975">SUM(M262:M263)</f>
        <v>0</v>
      </c>
      <c r="N261" s="137">
        <f t="shared" ref="N261" si="976">SUM(N262:N263)</f>
        <v>0</v>
      </c>
      <c r="O261" s="137">
        <f t="shared" ref="O261" si="977">SUM(O262:O263)</f>
        <v>0</v>
      </c>
      <c r="P261" s="137">
        <f t="shared" ref="P261" si="978">SUM(P262:P263)</f>
        <v>0</v>
      </c>
      <c r="Q261" s="137">
        <f t="shared" ref="Q261" si="979">SUM(Q262:Q263)</f>
        <v>0</v>
      </c>
      <c r="R261" s="137">
        <f t="shared" ref="R261" si="980">SUM(R262:R263)</f>
        <v>0</v>
      </c>
      <c r="S261" s="137">
        <f t="shared" ref="S261" si="981">SUM(S262:S263)</f>
        <v>0</v>
      </c>
      <c r="T261" s="137">
        <f t="shared" ref="T261" si="982">SUM(T262:T263)</f>
        <v>0</v>
      </c>
      <c r="U261" s="137">
        <f t="shared" ref="U261" si="983">SUM(U262:U263)</f>
        <v>0</v>
      </c>
      <c r="V261" s="137">
        <f t="shared" ref="V261" si="984">SUM(V262:V263)</f>
        <v>0</v>
      </c>
      <c r="W261" s="137">
        <f t="shared" ref="W261" si="985">SUM(W262:W263)</f>
        <v>0</v>
      </c>
      <c r="X261" s="137">
        <f t="shared" ref="X261" si="986">SUM(X262:X263)</f>
        <v>0</v>
      </c>
      <c r="Y261" s="137">
        <f t="shared" ref="Y261" si="987">SUM(Y262:Y263)</f>
        <v>0</v>
      </c>
      <c r="Z261" s="137">
        <f t="shared" ref="Z261" si="988">SUM(Z262:Z263)</f>
        <v>0</v>
      </c>
      <c r="AA261" s="137">
        <f t="shared" ref="AA261" si="989">SUM(AA262:AA263)</f>
        <v>0</v>
      </c>
      <c r="AB261" s="126">
        <f>SUM(C261:AA261)</f>
        <v>0</v>
      </c>
    </row>
    <row r="262" spans="2:30" ht="15.75" customHeight="1" x14ac:dyDescent="0.45">
      <c r="B262" s="135" t="str">
        <f>$B$217</f>
        <v>M1 - skolinto kapitalo srautai</v>
      </c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9">
        <f t="shared" ref="AB262:AB265" si="990">SUM(C262:AA262)</f>
        <v>0</v>
      </c>
    </row>
    <row r="263" spans="2:30" ht="15.75" customHeight="1" x14ac:dyDescent="0.45">
      <c r="B263" s="135" t="str">
        <f>$B$218</f>
        <v>M2 - nuosavo kapitalo srautai</v>
      </c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129">
        <f t="shared" si="990"/>
        <v>0</v>
      </c>
    </row>
    <row r="264" spans="2:30" ht="15.75" customHeight="1" x14ac:dyDescent="0.45">
      <c r="B264" s="127" t="str">
        <f>$B$219</f>
        <v>M3 - Finansinės ir investicinės veiklos pajamos</v>
      </c>
      <c r="C264" s="126">
        <f>SUM(C265:C266)</f>
        <v>0</v>
      </c>
      <c r="D264" s="126">
        <f t="shared" ref="D264" si="991">SUM(D265:D266)</f>
        <v>0</v>
      </c>
      <c r="E264" s="126">
        <f t="shared" ref="E264" si="992">SUM(E265:E266)</f>
        <v>0</v>
      </c>
      <c r="F264" s="126">
        <f t="shared" ref="F264" si="993">SUM(F265:F266)</f>
        <v>0</v>
      </c>
      <c r="G264" s="126">
        <f t="shared" ref="G264" si="994">SUM(G265:G266)</f>
        <v>0</v>
      </c>
      <c r="H264" s="126">
        <f t="shared" ref="H264" si="995">SUM(H265:H266)</f>
        <v>0</v>
      </c>
      <c r="I264" s="126">
        <f t="shared" ref="I264" si="996">SUM(I265:I266)</f>
        <v>0</v>
      </c>
      <c r="J264" s="126">
        <f t="shared" ref="J264" si="997">SUM(J265:J266)</f>
        <v>0</v>
      </c>
      <c r="K264" s="126">
        <f t="shared" ref="K264" si="998">SUM(K265:K266)</f>
        <v>0</v>
      </c>
      <c r="L264" s="126">
        <f t="shared" ref="L264" si="999">SUM(L265:L266)</f>
        <v>0</v>
      </c>
      <c r="M264" s="126">
        <f t="shared" ref="M264" si="1000">SUM(M265:M266)</f>
        <v>0</v>
      </c>
      <c r="N264" s="126">
        <f t="shared" ref="N264" si="1001">SUM(N265:N266)</f>
        <v>0</v>
      </c>
      <c r="O264" s="126">
        <f t="shared" ref="O264" si="1002">SUM(O265:O266)</f>
        <v>0</v>
      </c>
      <c r="P264" s="126">
        <f t="shared" ref="P264" si="1003">SUM(P265:P266)</f>
        <v>0</v>
      </c>
      <c r="Q264" s="126">
        <f t="shared" ref="Q264" si="1004">SUM(Q265:Q266)</f>
        <v>0</v>
      </c>
      <c r="R264" s="126">
        <f t="shared" ref="R264" si="1005">SUM(R265:R266)</f>
        <v>0</v>
      </c>
      <c r="S264" s="126">
        <f t="shared" ref="S264" si="1006">SUM(S265:S266)</f>
        <v>0</v>
      </c>
      <c r="T264" s="126">
        <f t="shared" ref="T264" si="1007">SUM(T265:T266)</f>
        <v>0</v>
      </c>
      <c r="U264" s="126">
        <f t="shared" ref="U264" si="1008">SUM(U265:U266)</f>
        <v>0</v>
      </c>
      <c r="V264" s="126">
        <f t="shared" ref="V264" si="1009">SUM(V265:V266)</f>
        <v>0</v>
      </c>
      <c r="W264" s="126">
        <f t="shared" ref="W264" si="1010">SUM(W265:W266)</f>
        <v>0</v>
      </c>
      <c r="X264" s="126">
        <f t="shared" ref="X264" si="1011">SUM(X265:X266)</f>
        <v>0</v>
      </c>
      <c r="Y264" s="126">
        <f t="shared" ref="Y264" si="1012">SUM(Y265:Y266)</f>
        <v>0</v>
      </c>
      <c r="Z264" s="126">
        <f t="shared" ref="Z264" si="1013">SUM(Z265:Z266)</f>
        <v>0</v>
      </c>
      <c r="AA264" s="126">
        <f t="shared" ref="AA264" si="1014">SUM(AA265:AA266)</f>
        <v>0</v>
      </c>
      <c r="AB264" s="126">
        <f t="shared" si="990"/>
        <v>0</v>
      </c>
    </row>
    <row r="265" spans="2:30" ht="15.75" customHeight="1" x14ac:dyDescent="0.45">
      <c r="B265" s="128" t="str">
        <f>$B$220</f>
        <v>M3n1 - Finansinės veiklos (palūkanų) pajamos</v>
      </c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9">
        <f t="shared" si="990"/>
        <v>0</v>
      </c>
    </row>
    <row r="266" spans="2:30" ht="15.75" customHeight="1" x14ac:dyDescent="0.45">
      <c r="B266" s="128" t="str">
        <f>$B$221</f>
        <v>M3n2 - Investicinės veiklos ir nuosavo kapitalo pajamos</v>
      </c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9">
        <f t="shared" ref="AB266:AB271" si="1015">SUM(C266:AA266)</f>
        <v>0</v>
      </c>
    </row>
    <row r="267" spans="2:30" ht="15.75" customHeight="1" x14ac:dyDescent="0.45">
      <c r="B267" s="127" t="str">
        <f>$B$222</f>
        <v>M4 - Paslaugų teikimo ir priežiūros pajamos</v>
      </c>
      <c r="C267" s="126">
        <f>SUM(C268:C269)</f>
        <v>0</v>
      </c>
      <c r="D267" s="126">
        <f t="shared" ref="D267" si="1016">SUM(D268:D269)</f>
        <v>0</v>
      </c>
      <c r="E267" s="126">
        <f t="shared" ref="E267" si="1017">SUM(E268:E269)</f>
        <v>0</v>
      </c>
      <c r="F267" s="126">
        <f t="shared" ref="F267" si="1018">SUM(F268:F269)</f>
        <v>0</v>
      </c>
      <c r="G267" s="126">
        <f t="shared" ref="G267" si="1019">SUM(G268:G269)</f>
        <v>0</v>
      </c>
      <c r="H267" s="126">
        <f t="shared" ref="H267" si="1020">SUM(H268:H269)</f>
        <v>0</v>
      </c>
      <c r="I267" s="126">
        <f t="shared" ref="I267" si="1021">SUM(I268:I269)</f>
        <v>0</v>
      </c>
      <c r="J267" s="126">
        <f t="shared" ref="J267" si="1022">SUM(J268:J269)</f>
        <v>0</v>
      </c>
      <c r="K267" s="126">
        <f t="shared" ref="K267" si="1023">SUM(K268:K269)</f>
        <v>0</v>
      </c>
      <c r="L267" s="126">
        <f t="shared" ref="L267" si="1024">SUM(L268:L269)</f>
        <v>0</v>
      </c>
      <c r="M267" s="126">
        <f t="shared" ref="M267" si="1025">SUM(M268:M269)</f>
        <v>0</v>
      </c>
      <c r="N267" s="126">
        <f t="shared" ref="N267" si="1026">SUM(N268:N269)</f>
        <v>0</v>
      </c>
      <c r="O267" s="126">
        <f t="shared" ref="O267" si="1027">SUM(O268:O269)</f>
        <v>0</v>
      </c>
      <c r="P267" s="126">
        <f t="shared" ref="P267" si="1028">SUM(P268:P269)</f>
        <v>0</v>
      </c>
      <c r="Q267" s="126">
        <f t="shared" ref="Q267" si="1029">SUM(Q268:Q269)</f>
        <v>0</v>
      </c>
      <c r="R267" s="126">
        <f t="shared" ref="R267" si="1030">SUM(R268:R269)</f>
        <v>0</v>
      </c>
      <c r="S267" s="126">
        <f t="shared" ref="S267" si="1031">SUM(S268:S269)</f>
        <v>0</v>
      </c>
      <c r="T267" s="126">
        <f t="shared" ref="T267" si="1032">SUM(T268:T269)</f>
        <v>0</v>
      </c>
      <c r="U267" s="126">
        <f t="shared" ref="U267" si="1033">SUM(U268:U269)</f>
        <v>0</v>
      </c>
      <c r="V267" s="126">
        <f t="shared" ref="V267" si="1034">SUM(V268:V269)</f>
        <v>0</v>
      </c>
      <c r="W267" s="126">
        <f t="shared" ref="W267" si="1035">SUM(W268:W269)</f>
        <v>0</v>
      </c>
      <c r="X267" s="126">
        <f t="shared" ref="X267" si="1036">SUM(X268:X269)</f>
        <v>0</v>
      </c>
      <c r="Y267" s="126">
        <f t="shared" ref="Y267" si="1037">SUM(Y268:Y269)</f>
        <v>0</v>
      </c>
      <c r="Z267" s="126">
        <f t="shared" ref="Z267" si="1038">SUM(Z268:Z269)</f>
        <v>0</v>
      </c>
      <c r="AA267" s="126">
        <f t="shared" ref="AA267" si="1039">SUM(AA268:AA269)</f>
        <v>0</v>
      </c>
      <c r="AB267" s="126">
        <f t="shared" si="1015"/>
        <v>0</v>
      </c>
    </row>
    <row r="268" spans="2:30" s="107" customFormat="1" ht="15.75" customHeight="1" x14ac:dyDescent="0.35">
      <c r="B268" s="128" t="str">
        <f>$B$223</f>
        <v>M4.1 - Paslaugų teikimo ir remonto pajamos</v>
      </c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9">
        <f t="shared" si="1015"/>
        <v>0</v>
      </c>
    </row>
    <row r="269" spans="2:30" s="107" customFormat="1" ht="15.75" customHeight="1" x14ac:dyDescent="0.35">
      <c r="B269" s="128" t="str">
        <f>$B$224</f>
        <v>M4.2 - Atnaujinimo pajamos</v>
      </c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9">
        <f t="shared" si="1015"/>
        <v>0</v>
      </c>
    </row>
    <row r="270" spans="2:30" ht="15.75" customHeight="1" x14ac:dyDescent="0.45">
      <c r="B270" s="127" t="str">
        <f>$B$225</f>
        <v>M5 - Administravimo ir valdymo pajamos</v>
      </c>
      <c r="C270" s="123"/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6">
        <f t="shared" si="1015"/>
        <v>0</v>
      </c>
    </row>
    <row r="271" spans="2:30" s="108" customFormat="1" ht="15.75" customHeight="1" x14ac:dyDescent="0.45">
      <c r="B271" s="130" t="str">
        <f>$B$226</f>
        <v>Viso:</v>
      </c>
      <c r="C271" s="126">
        <f>SUM(C261,C264,C267,C270)</f>
        <v>0</v>
      </c>
      <c r="D271" s="126">
        <f t="shared" ref="D271" si="1040">SUM(D261,D264,D267,D270)</f>
        <v>0</v>
      </c>
      <c r="E271" s="126">
        <f t="shared" ref="E271" si="1041">SUM(E261,E264,E267,E270)</f>
        <v>0</v>
      </c>
      <c r="F271" s="126">
        <f t="shared" ref="F271" si="1042">SUM(F261,F264,F267,F270)</f>
        <v>0</v>
      </c>
      <c r="G271" s="126">
        <f t="shared" ref="G271" si="1043">SUM(G261,G264,G267,G270)</f>
        <v>0</v>
      </c>
      <c r="H271" s="126">
        <f t="shared" ref="H271" si="1044">SUM(H261,H264,H267,H270)</f>
        <v>0</v>
      </c>
      <c r="I271" s="126">
        <f t="shared" ref="I271" si="1045">SUM(I261,I264,I267,I270)</f>
        <v>0</v>
      </c>
      <c r="J271" s="126">
        <f t="shared" ref="J271" si="1046">SUM(J261,J264,J267,J270)</f>
        <v>0</v>
      </c>
      <c r="K271" s="126">
        <f t="shared" ref="K271" si="1047">SUM(K261,K264,K267,K270)</f>
        <v>0</v>
      </c>
      <c r="L271" s="126">
        <f t="shared" ref="L271" si="1048">SUM(L261,L264,L267,L270)</f>
        <v>0</v>
      </c>
      <c r="M271" s="126">
        <f t="shared" ref="M271" si="1049">SUM(M261,M264,M267,M270)</f>
        <v>0</v>
      </c>
      <c r="N271" s="126">
        <f t="shared" ref="N271" si="1050">SUM(N261,N264,N267,N270)</f>
        <v>0</v>
      </c>
      <c r="O271" s="126">
        <f t="shared" ref="O271" si="1051">SUM(O261,O264,O267,O270)</f>
        <v>0</v>
      </c>
      <c r="P271" s="126">
        <f t="shared" ref="P271" si="1052">SUM(P261,P264,P267,P270)</f>
        <v>0</v>
      </c>
      <c r="Q271" s="126">
        <f t="shared" ref="Q271" si="1053">SUM(Q261,Q264,Q267,Q270)</f>
        <v>0</v>
      </c>
      <c r="R271" s="126">
        <f t="shared" ref="R271" si="1054">SUM(R261,R264,R267,R270)</f>
        <v>0</v>
      </c>
      <c r="S271" s="126">
        <f t="shared" ref="S271" si="1055">SUM(S261,S264,S267,S270)</f>
        <v>0</v>
      </c>
      <c r="T271" s="126">
        <f t="shared" ref="T271" si="1056">SUM(T261,T264,T267,T270)</f>
        <v>0</v>
      </c>
      <c r="U271" s="126">
        <f t="shared" ref="U271" si="1057">SUM(U261,U264,U267,U270)</f>
        <v>0</v>
      </c>
      <c r="V271" s="126">
        <f t="shared" ref="V271" si="1058">SUM(V261,V264,V267,V270)</f>
        <v>0</v>
      </c>
      <c r="W271" s="126">
        <f t="shared" ref="W271" si="1059">SUM(W261,W264,W267,W270)</f>
        <v>0</v>
      </c>
      <c r="X271" s="126">
        <f t="shared" ref="X271" si="1060">SUM(X261,X264,X267,X270)</f>
        <v>0</v>
      </c>
      <c r="Y271" s="126">
        <f t="shared" ref="Y271" si="1061">SUM(Y261,Y264,Y267,Y270)</f>
        <v>0</v>
      </c>
      <c r="Z271" s="126">
        <f t="shared" ref="Z271" si="1062">SUM(Z261,Z264,Z267,Z270)</f>
        <v>0</v>
      </c>
      <c r="AA271" s="126">
        <f t="shared" ref="AA271" si="1063">SUM(AA261,AA264,AA267,AA270)</f>
        <v>0</v>
      </c>
      <c r="AB271" s="126">
        <f t="shared" si="1015"/>
        <v>0</v>
      </c>
      <c r="AD271" s="109"/>
    </row>
    <row r="273" spans="2:30" x14ac:dyDescent="0.45">
      <c r="B273" s="108" t="s">
        <v>6</v>
      </c>
    </row>
    <row r="275" spans="2:30" x14ac:dyDescent="0.45">
      <c r="B275" s="124" t="s">
        <v>1</v>
      </c>
      <c r="C275" s="124">
        <f>YEAR('Bazinės prielaidos'!$E$8)</f>
        <v>2023</v>
      </c>
      <c r="D275" s="124">
        <f>C275+1</f>
        <v>2024</v>
      </c>
      <c r="E275" s="124">
        <f t="shared" ref="E275:AA275" si="1064">D275+1</f>
        <v>2025</v>
      </c>
      <c r="F275" s="124">
        <f t="shared" si="1064"/>
        <v>2026</v>
      </c>
      <c r="G275" s="124">
        <f t="shared" si="1064"/>
        <v>2027</v>
      </c>
      <c r="H275" s="124">
        <f t="shared" si="1064"/>
        <v>2028</v>
      </c>
      <c r="I275" s="124">
        <f t="shared" si="1064"/>
        <v>2029</v>
      </c>
      <c r="J275" s="124">
        <f t="shared" si="1064"/>
        <v>2030</v>
      </c>
      <c r="K275" s="124">
        <f t="shared" si="1064"/>
        <v>2031</v>
      </c>
      <c r="L275" s="124">
        <f t="shared" si="1064"/>
        <v>2032</v>
      </c>
      <c r="M275" s="124">
        <f t="shared" si="1064"/>
        <v>2033</v>
      </c>
      <c r="N275" s="124">
        <f t="shared" si="1064"/>
        <v>2034</v>
      </c>
      <c r="O275" s="124">
        <f t="shared" si="1064"/>
        <v>2035</v>
      </c>
      <c r="P275" s="124">
        <f t="shared" si="1064"/>
        <v>2036</v>
      </c>
      <c r="Q275" s="124">
        <f t="shared" si="1064"/>
        <v>2037</v>
      </c>
      <c r="R275" s="124">
        <f t="shared" si="1064"/>
        <v>2038</v>
      </c>
      <c r="S275" s="124">
        <f t="shared" si="1064"/>
        <v>2039</v>
      </c>
      <c r="T275" s="124">
        <f t="shared" si="1064"/>
        <v>2040</v>
      </c>
      <c r="U275" s="124">
        <f t="shared" si="1064"/>
        <v>2041</v>
      </c>
      <c r="V275" s="124">
        <f t="shared" si="1064"/>
        <v>2042</v>
      </c>
      <c r="W275" s="124">
        <f t="shared" si="1064"/>
        <v>2043</v>
      </c>
      <c r="X275" s="124">
        <f t="shared" si="1064"/>
        <v>2044</v>
      </c>
      <c r="Y275" s="124">
        <f t="shared" si="1064"/>
        <v>2045</v>
      </c>
      <c r="Z275" s="124">
        <f t="shared" si="1064"/>
        <v>2046</v>
      </c>
      <c r="AA275" s="124">
        <f t="shared" si="1064"/>
        <v>2047</v>
      </c>
      <c r="AB275" s="124" t="s">
        <v>71</v>
      </c>
    </row>
    <row r="276" spans="2:30" ht="15.75" customHeight="1" x14ac:dyDescent="0.45">
      <c r="B276" s="112" t="str">
        <f>$B$216</f>
        <v>M1 ir M2 - nuosavo ir skolinto kapitalo srautai</v>
      </c>
      <c r="C276" s="137">
        <f>SUM(C277:C278)</f>
        <v>0</v>
      </c>
      <c r="D276" s="137">
        <f t="shared" ref="D276" si="1065">SUM(D277:D278)</f>
        <v>0</v>
      </c>
      <c r="E276" s="137">
        <f t="shared" ref="E276" si="1066">SUM(E277:E278)</f>
        <v>0</v>
      </c>
      <c r="F276" s="137">
        <f t="shared" ref="F276" si="1067">SUM(F277:F278)</f>
        <v>0</v>
      </c>
      <c r="G276" s="137">
        <f t="shared" ref="G276" si="1068">SUM(G277:G278)</f>
        <v>0</v>
      </c>
      <c r="H276" s="137">
        <f t="shared" ref="H276" si="1069">SUM(H277:H278)</f>
        <v>0</v>
      </c>
      <c r="I276" s="137">
        <f t="shared" ref="I276" si="1070">SUM(I277:I278)</f>
        <v>0</v>
      </c>
      <c r="J276" s="137">
        <f t="shared" ref="J276" si="1071">SUM(J277:J278)</f>
        <v>0</v>
      </c>
      <c r="K276" s="137">
        <f t="shared" ref="K276" si="1072">SUM(K277:K278)</f>
        <v>0</v>
      </c>
      <c r="L276" s="137">
        <f t="shared" ref="L276" si="1073">SUM(L277:L278)</f>
        <v>0</v>
      </c>
      <c r="M276" s="137">
        <f t="shared" ref="M276" si="1074">SUM(M277:M278)</f>
        <v>0</v>
      </c>
      <c r="N276" s="137">
        <f t="shared" ref="N276" si="1075">SUM(N277:N278)</f>
        <v>0</v>
      </c>
      <c r="O276" s="137">
        <f t="shared" ref="O276" si="1076">SUM(O277:O278)</f>
        <v>0</v>
      </c>
      <c r="P276" s="137">
        <f t="shared" ref="P276" si="1077">SUM(P277:P278)</f>
        <v>0</v>
      </c>
      <c r="Q276" s="137">
        <f t="shared" ref="Q276" si="1078">SUM(Q277:Q278)</f>
        <v>0</v>
      </c>
      <c r="R276" s="137">
        <f t="shared" ref="R276" si="1079">SUM(R277:R278)</f>
        <v>0</v>
      </c>
      <c r="S276" s="137">
        <f t="shared" ref="S276" si="1080">SUM(S277:S278)</f>
        <v>0</v>
      </c>
      <c r="T276" s="137">
        <f t="shared" ref="T276" si="1081">SUM(T277:T278)</f>
        <v>0</v>
      </c>
      <c r="U276" s="137">
        <f t="shared" ref="U276" si="1082">SUM(U277:U278)</f>
        <v>0</v>
      </c>
      <c r="V276" s="137">
        <f t="shared" ref="V276" si="1083">SUM(V277:V278)</f>
        <v>0</v>
      </c>
      <c r="W276" s="137">
        <f t="shared" ref="W276" si="1084">SUM(W277:W278)</f>
        <v>0</v>
      </c>
      <c r="X276" s="137">
        <f t="shared" ref="X276" si="1085">SUM(X277:X278)</f>
        <v>0</v>
      </c>
      <c r="Y276" s="137">
        <f t="shared" ref="Y276" si="1086">SUM(Y277:Y278)</f>
        <v>0</v>
      </c>
      <c r="Z276" s="137">
        <f t="shared" ref="Z276" si="1087">SUM(Z277:Z278)</f>
        <v>0</v>
      </c>
      <c r="AA276" s="137">
        <f t="shared" ref="AA276" si="1088">SUM(AA277:AA278)</f>
        <v>0</v>
      </c>
      <c r="AB276" s="126">
        <f>SUM(C276:AA276)</f>
        <v>0</v>
      </c>
    </row>
    <row r="277" spans="2:30" ht="15.75" customHeight="1" x14ac:dyDescent="0.45">
      <c r="B277" s="135" t="str">
        <f>$B$217</f>
        <v>M1 - skolinto kapitalo srautai</v>
      </c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9">
        <f t="shared" ref="AB277:AB280" si="1089">SUM(C277:AA277)</f>
        <v>0</v>
      </c>
    </row>
    <row r="278" spans="2:30" ht="15.75" customHeight="1" x14ac:dyDescent="0.45">
      <c r="B278" s="135" t="str">
        <f>$B$218</f>
        <v>M2 - nuosavo kapitalo srautai</v>
      </c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9">
        <f t="shared" si="1089"/>
        <v>0</v>
      </c>
    </row>
    <row r="279" spans="2:30" ht="15.75" customHeight="1" x14ac:dyDescent="0.45">
      <c r="B279" s="127" t="str">
        <f>$B$219</f>
        <v>M3 - Finansinės ir investicinės veiklos pajamos</v>
      </c>
      <c r="C279" s="126">
        <f>SUM(C280:C281)</f>
        <v>0</v>
      </c>
      <c r="D279" s="126">
        <f t="shared" ref="D279" si="1090">SUM(D280:D281)</f>
        <v>0</v>
      </c>
      <c r="E279" s="126">
        <f t="shared" ref="E279" si="1091">SUM(E280:E281)</f>
        <v>0</v>
      </c>
      <c r="F279" s="126">
        <f t="shared" ref="F279" si="1092">SUM(F280:F281)</f>
        <v>0</v>
      </c>
      <c r="G279" s="126">
        <f t="shared" ref="G279" si="1093">SUM(G280:G281)</f>
        <v>0</v>
      </c>
      <c r="H279" s="126">
        <f t="shared" ref="H279" si="1094">SUM(H280:H281)</f>
        <v>0</v>
      </c>
      <c r="I279" s="126">
        <f t="shared" ref="I279" si="1095">SUM(I280:I281)</f>
        <v>0</v>
      </c>
      <c r="J279" s="126">
        <f t="shared" ref="J279" si="1096">SUM(J280:J281)</f>
        <v>0</v>
      </c>
      <c r="K279" s="126">
        <f t="shared" ref="K279" si="1097">SUM(K280:K281)</f>
        <v>0</v>
      </c>
      <c r="L279" s="126">
        <f t="shared" ref="L279" si="1098">SUM(L280:L281)</f>
        <v>0</v>
      </c>
      <c r="M279" s="126">
        <f t="shared" ref="M279" si="1099">SUM(M280:M281)</f>
        <v>0</v>
      </c>
      <c r="N279" s="126">
        <f t="shared" ref="N279" si="1100">SUM(N280:N281)</f>
        <v>0</v>
      </c>
      <c r="O279" s="126">
        <f t="shared" ref="O279" si="1101">SUM(O280:O281)</f>
        <v>0</v>
      </c>
      <c r="P279" s="126">
        <f t="shared" ref="P279" si="1102">SUM(P280:P281)</f>
        <v>0</v>
      </c>
      <c r="Q279" s="126">
        <f t="shared" ref="Q279" si="1103">SUM(Q280:Q281)</f>
        <v>0</v>
      </c>
      <c r="R279" s="126">
        <f t="shared" ref="R279" si="1104">SUM(R280:R281)</f>
        <v>0</v>
      </c>
      <c r="S279" s="126">
        <f t="shared" ref="S279" si="1105">SUM(S280:S281)</f>
        <v>0</v>
      </c>
      <c r="T279" s="126">
        <f t="shared" ref="T279" si="1106">SUM(T280:T281)</f>
        <v>0</v>
      </c>
      <c r="U279" s="126">
        <f t="shared" ref="U279" si="1107">SUM(U280:U281)</f>
        <v>0</v>
      </c>
      <c r="V279" s="126">
        <f t="shared" ref="V279" si="1108">SUM(V280:V281)</f>
        <v>0</v>
      </c>
      <c r="W279" s="126">
        <f t="shared" ref="W279" si="1109">SUM(W280:W281)</f>
        <v>0</v>
      </c>
      <c r="X279" s="126">
        <f t="shared" ref="X279" si="1110">SUM(X280:X281)</f>
        <v>0</v>
      </c>
      <c r="Y279" s="126">
        <f t="shared" ref="Y279" si="1111">SUM(Y280:Y281)</f>
        <v>0</v>
      </c>
      <c r="Z279" s="126">
        <f t="shared" ref="Z279" si="1112">SUM(Z280:Z281)</f>
        <v>0</v>
      </c>
      <c r="AA279" s="126">
        <f t="shared" ref="AA279" si="1113">SUM(AA280:AA281)</f>
        <v>0</v>
      </c>
      <c r="AB279" s="126">
        <f t="shared" si="1089"/>
        <v>0</v>
      </c>
    </row>
    <row r="280" spans="2:30" ht="15.75" customHeight="1" x14ac:dyDescent="0.45">
      <c r="B280" s="128" t="str">
        <f>$B$220</f>
        <v>M3n1 - Finansinės veiklos (palūkanų) pajamos</v>
      </c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9">
        <f t="shared" si="1089"/>
        <v>0</v>
      </c>
    </row>
    <row r="281" spans="2:30" ht="15.75" customHeight="1" x14ac:dyDescent="0.45">
      <c r="B281" s="128" t="str">
        <f>$B$221</f>
        <v>M3n2 - Investicinės veiklos ir nuosavo kapitalo pajamos</v>
      </c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9">
        <f t="shared" ref="AB281:AB286" si="1114">SUM(C281:AA281)</f>
        <v>0</v>
      </c>
    </row>
    <row r="282" spans="2:30" ht="15.75" customHeight="1" x14ac:dyDescent="0.45">
      <c r="B282" s="127" t="str">
        <f>$B$222</f>
        <v>M4 - Paslaugų teikimo ir priežiūros pajamos</v>
      </c>
      <c r="C282" s="126">
        <f>SUM(C283:C284)</f>
        <v>0</v>
      </c>
      <c r="D282" s="126">
        <f t="shared" ref="D282" si="1115">SUM(D283:D284)</f>
        <v>0</v>
      </c>
      <c r="E282" s="126">
        <f t="shared" ref="E282" si="1116">SUM(E283:E284)</f>
        <v>0</v>
      </c>
      <c r="F282" s="126">
        <f t="shared" ref="F282" si="1117">SUM(F283:F284)</f>
        <v>0</v>
      </c>
      <c r="G282" s="126">
        <f t="shared" ref="G282" si="1118">SUM(G283:G284)</f>
        <v>0</v>
      </c>
      <c r="H282" s="126">
        <f t="shared" ref="H282" si="1119">SUM(H283:H284)</f>
        <v>0</v>
      </c>
      <c r="I282" s="126">
        <f t="shared" ref="I282" si="1120">SUM(I283:I284)</f>
        <v>0</v>
      </c>
      <c r="J282" s="126">
        <f t="shared" ref="J282" si="1121">SUM(J283:J284)</f>
        <v>0</v>
      </c>
      <c r="K282" s="126">
        <f t="shared" ref="K282" si="1122">SUM(K283:K284)</f>
        <v>0</v>
      </c>
      <c r="L282" s="126">
        <f t="shared" ref="L282" si="1123">SUM(L283:L284)</f>
        <v>0</v>
      </c>
      <c r="M282" s="126">
        <f t="shared" ref="M282" si="1124">SUM(M283:M284)</f>
        <v>0</v>
      </c>
      <c r="N282" s="126">
        <f t="shared" ref="N282" si="1125">SUM(N283:N284)</f>
        <v>0</v>
      </c>
      <c r="O282" s="126">
        <f t="shared" ref="O282" si="1126">SUM(O283:O284)</f>
        <v>0</v>
      </c>
      <c r="P282" s="126">
        <f t="shared" ref="P282" si="1127">SUM(P283:P284)</f>
        <v>0</v>
      </c>
      <c r="Q282" s="126">
        <f t="shared" ref="Q282" si="1128">SUM(Q283:Q284)</f>
        <v>0</v>
      </c>
      <c r="R282" s="126">
        <f t="shared" ref="R282" si="1129">SUM(R283:R284)</f>
        <v>0</v>
      </c>
      <c r="S282" s="126">
        <f t="shared" ref="S282" si="1130">SUM(S283:S284)</f>
        <v>0</v>
      </c>
      <c r="T282" s="126">
        <f t="shared" ref="T282" si="1131">SUM(T283:T284)</f>
        <v>0</v>
      </c>
      <c r="U282" s="126">
        <f t="shared" ref="U282" si="1132">SUM(U283:U284)</f>
        <v>0</v>
      </c>
      <c r="V282" s="126">
        <f t="shared" ref="V282" si="1133">SUM(V283:V284)</f>
        <v>0</v>
      </c>
      <c r="W282" s="126">
        <f t="shared" ref="W282" si="1134">SUM(W283:W284)</f>
        <v>0</v>
      </c>
      <c r="X282" s="126">
        <f t="shared" ref="X282" si="1135">SUM(X283:X284)</f>
        <v>0</v>
      </c>
      <c r="Y282" s="126">
        <f t="shared" ref="Y282" si="1136">SUM(Y283:Y284)</f>
        <v>0</v>
      </c>
      <c r="Z282" s="126">
        <f t="shared" ref="Z282" si="1137">SUM(Z283:Z284)</f>
        <v>0</v>
      </c>
      <c r="AA282" s="126">
        <f t="shared" ref="AA282" si="1138">SUM(AA283:AA284)</f>
        <v>0</v>
      </c>
      <c r="AB282" s="126">
        <f t="shared" si="1114"/>
        <v>0</v>
      </c>
    </row>
    <row r="283" spans="2:30" s="107" customFormat="1" ht="15.75" customHeight="1" x14ac:dyDescent="0.35">
      <c r="B283" s="128" t="str">
        <f>$B$223</f>
        <v>M4.1 - Paslaugų teikimo ir remonto pajamos</v>
      </c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9">
        <f t="shared" si="1114"/>
        <v>0</v>
      </c>
    </row>
    <row r="284" spans="2:30" s="107" customFormat="1" ht="15.75" customHeight="1" x14ac:dyDescent="0.35">
      <c r="B284" s="128" t="str">
        <f>$B$224</f>
        <v>M4.2 - Atnaujinimo pajamos</v>
      </c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9">
        <f t="shared" si="1114"/>
        <v>0</v>
      </c>
    </row>
    <row r="285" spans="2:30" ht="15.75" customHeight="1" x14ac:dyDescent="0.45">
      <c r="B285" s="127" t="str">
        <f>$B$225</f>
        <v>M5 - Administravimo ir valdymo pajamos</v>
      </c>
      <c r="C285" s="123"/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6">
        <f t="shared" si="1114"/>
        <v>0</v>
      </c>
    </row>
    <row r="286" spans="2:30" s="108" customFormat="1" ht="15.75" customHeight="1" x14ac:dyDescent="0.45">
      <c r="B286" s="130" t="str">
        <f>$B$226</f>
        <v>Viso:</v>
      </c>
      <c r="C286" s="126">
        <f>SUM(C276,C279,C282,C285)</f>
        <v>0</v>
      </c>
      <c r="D286" s="126">
        <f t="shared" ref="D286" si="1139">SUM(D276,D279,D282,D285)</f>
        <v>0</v>
      </c>
      <c r="E286" s="126">
        <f t="shared" ref="E286" si="1140">SUM(E276,E279,E282,E285)</f>
        <v>0</v>
      </c>
      <c r="F286" s="126">
        <f t="shared" ref="F286" si="1141">SUM(F276,F279,F282,F285)</f>
        <v>0</v>
      </c>
      <c r="G286" s="126">
        <f t="shared" ref="G286" si="1142">SUM(G276,G279,G282,G285)</f>
        <v>0</v>
      </c>
      <c r="H286" s="126">
        <f t="shared" ref="H286" si="1143">SUM(H276,H279,H282,H285)</f>
        <v>0</v>
      </c>
      <c r="I286" s="126">
        <f t="shared" ref="I286" si="1144">SUM(I276,I279,I282,I285)</f>
        <v>0</v>
      </c>
      <c r="J286" s="126">
        <f t="shared" ref="J286" si="1145">SUM(J276,J279,J282,J285)</f>
        <v>0</v>
      </c>
      <c r="K286" s="126">
        <f t="shared" ref="K286" si="1146">SUM(K276,K279,K282,K285)</f>
        <v>0</v>
      </c>
      <c r="L286" s="126">
        <f t="shared" ref="L286" si="1147">SUM(L276,L279,L282,L285)</f>
        <v>0</v>
      </c>
      <c r="M286" s="126">
        <f t="shared" ref="M286" si="1148">SUM(M276,M279,M282,M285)</f>
        <v>0</v>
      </c>
      <c r="N286" s="126">
        <f t="shared" ref="N286" si="1149">SUM(N276,N279,N282,N285)</f>
        <v>0</v>
      </c>
      <c r="O286" s="126">
        <f t="shared" ref="O286" si="1150">SUM(O276,O279,O282,O285)</f>
        <v>0</v>
      </c>
      <c r="P286" s="126">
        <f t="shared" ref="P286" si="1151">SUM(P276,P279,P282,P285)</f>
        <v>0</v>
      </c>
      <c r="Q286" s="126">
        <f t="shared" ref="Q286" si="1152">SUM(Q276,Q279,Q282,Q285)</f>
        <v>0</v>
      </c>
      <c r="R286" s="126">
        <f t="shared" ref="R286" si="1153">SUM(R276,R279,R282,R285)</f>
        <v>0</v>
      </c>
      <c r="S286" s="126">
        <f t="shared" ref="S286" si="1154">SUM(S276,S279,S282,S285)</f>
        <v>0</v>
      </c>
      <c r="T286" s="126">
        <f t="shared" ref="T286" si="1155">SUM(T276,T279,T282,T285)</f>
        <v>0</v>
      </c>
      <c r="U286" s="126">
        <f t="shared" ref="U286" si="1156">SUM(U276,U279,U282,U285)</f>
        <v>0</v>
      </c>
      <c r="V286" s="126">
        <f t="shared" ref="V286" si="1157">SUM(V276,V279,V282,V285)</f>
        <v>0</v>
      </c>
      <c r="W286" s="126">
        <f t="shared" ref="W286" si="1158">SUM(W276,W279,W282,W285)</f>
        <v>0</v>
      </c>
      <c r="X286" s="126">
        <f t="shared" ref="X286" si="1159">SUM(X276,X279,X282,X285)</f>
        <v>0</v>
      </c>
      <c r="Y286" s="126">
        <f t="shared" ref="Y286" si="1160">SUM(Y276,Y279,Y282,Y285)</f>
        <v>0</v>
      </c>
      <c r="Z286" s="126">
        <f t="shared" ref="Z286" si="1161">SUM(Z276,Z279,Z282,Z285)</f>
        <v>0</v>
      </c>
      <c r="AA286" s="126">
        <f t="shared" ref="AA286" si="1162">SUM(AA276,AA279,AA282,AA285)</f>
        <v>0</v>
      </c>
      <c r="AB286" s="126">
        <f t="shared" si="1114"/>
        <v>0</v>
      </c>
      <c r="AD286" s="109"/>
    </row>
    <row r="288" spans="2:30" x14ac:dyDescent="0.45">
      <c r="B288" s="108" t="s">
        <v>17</v>
      </c>
    </row>
    <row r="289" spans="2:28" x14ac:dyDescent="0.45">
      <c r="D289" s="143"/>
      <c r="E289" s="143"/>
      <c r="F289" s="143"/>
      <c r="G289" s="143"/>
      <c r="H289" s="143"/>
      <c r="I289" s="145" t="s">
        <v>121</v>
      </c>
      <c r="J289" s="143"/>
      <c r="K289" s="143"/>
      <c r="L289" s="143"/>
      <c r="M289" s="143"/>
      <c r="N289" s="143"/>
      <c r="O289" s="143"/>
      <c r="P289" s="143"/>
      <c r="Q289" s="143"/>
      <c r="R289" s="143"/>
      <c r="S289" s="143"/>
      <c r="T289" s="143"/>
      <c r="U289" s="143"/>
      <c r="V289" s="143"/>
      <c r="W289" s="143"/>
      <c r="X289" s="143"/>
      <c r="Y289" s="143"/>
      <c r="Z289" s="143"/>
      <c r="AA289" s="143"/>
    </row>
    <row r="290" spans="2:28" x14ac:dyDescent="0.45">
      <c r="B290" s="133" t="s">
        <v>1</v>
      </c>
      <c r="C290" s="133">
        <f>YEAR('Bazinės prielaidos'!$E$8)</f>
        <v>2023</v>
      </c>
      <c r="D290" s="133">
        <f>C290+1</f>
        <v>2024</v>
      </c>
      <c r="E290" s="133">
        <f t="shared" ref="E290:AA290" si="1163">D290+1</f>
        <v>2025</v>
      </c>
      <c r="F290" s="133">
        <f t="shared" si="1163"/>
        <v>2026</v>
      </c>
      <c r="G290" s="133">
        <f t="shared" si="1163"/>
        <v>2027</v>
      </c>
      <c r="H290" s="133">
        <f t="shared" si="1163"/>
        <v>2028</v>
      </c>
      <c r="I290" s="133">
        <f t="shared" si="1163"/>
        <v>2029</v>
      </c>
      <c r="J290" s="133">
        <f t="shared" si="1163"/>
        <v>2030</v>
      </c>
      <c r="K290" s="133">
        <f t="shared" si="1163"/>
        <v>2031</v>
      </c>
      <c r="L290" s="133">
        <f t="shared" si="1163"/>
        <v>2032</v>
      </c>
      <c r="M290" s="133">
        <f t="shared" si="1163"/>
        <v>2033</v>
      </c>
      <c r="N290" s="133">
        <f t="shared" si="1163"/>
        <v>2034</v>
      </c>
      <c r="O290" s="133">
        <f t="shared" si="1163"/>
        <v>2035</v>
      </c>
      <c r="P290" s="133">
        <f t="shared" si="1163"/>
        <v>2036</v>
      </c>
      <c r="Q290" s="133">
        <f t="shared" si="1163"/>
        <v>2037</v>
      </c>
      <c r="R290" s="133">
        <f t="shared" si="1163"/>
        <v>2038</v>
      </c>
      <c r="S290" s="133">
        <f t="shared" si="1163"/>
        <v>2039</v>
      </c>
      <c r="T290" s="133">
        <f t="shared" si="1163"/>
        <v>2040</v>
      </c>
      <c r="U290" s="133">
        <f t="shared" si="1163"/>
        <v>2041</v>
      </c>
      <c r="V290" s="133">
        <f t="shared" si="1163"/>
        <v>2042</v>
      </c>
      <c r="W290" s="133">
        <f t="shared" si="1163"/>
        <v>2043</v>
      </c>
      <c r="X290" s="133">
        <f t="shared" si="1163"/>
        <v>2044</v>
      </c>
      <c r="Y290" s="133">
        <f t="shared" si="1163"/>
        <v>2045</v>
      </c>
      <c r="Z290" s="133">
        <f t="shared" si="1163"/>
        <v>2046</v>
      </c>
      <c r="AA290" s="133">
        <f t="shared" si="1163"/>
        <v>2047</v>
      </c>
      <c r="AB290" s="133" t="s">
        <v>71</v>
      </c>
    </row>
    <row r="291" spans="2:28" x14ac:dyDescent="0.45">
      <c r="B291" s="112" t="str">
        <f>$B$216</f>
        <v>M1 ir M2 - nuosavo ir skolinto kapitalo srautai</v>
      </c>
      <c r="C291" s="137">
        <f>SUM(C292:C293)</f>
        <v>0</v>
      </c>
      <c r="D291" s="137">
        <f t="shared" ref="D291" si="1164">SUM(D292:D293)</f>
        <v>0</v>
      </c>
      <c r="E291" s="137">
        <f t="shared" ref="E291" si="1165">SUM(E292:E293)</f>
        <v>0</v>
      </c>
      <c r="F291" s="137">
        <f t="shared" ref="F291" si="1166">SUM(F292:F293)</f>
        <v>0</v>
      </c>
      <c r="G291" s="137">
        <f t="shared" ref="G291" si="1167">SUM(G292:G293)</f>
        <v>0</v>
      </c>
      <c r="H291" s="137">
        <f t="shared" ref="H291" si="1168">SUM(H292:H293)</f>
        <v>0</v>
      </c>
      <c r="I291" s="137">
        <f t="shared" ref="I291" si="1169">SUM(I292:I293)</f>
        <v>0</v>
      </c>
      <c r="J291" s="137">
        <f t="shared" ref="J291" si="1170">SUM(J292:J293)</f>
        <v>0</v>
      </c>
      <c r="K291" s="137">
        <f t="shared" ref="K291" si="1171">SUM(K292:K293)</f>
        <v>0</v>
      </c>
      <c r="L291" s="137">
        <f t="shared" ref="L291" si="1172">SUM(L292:L293)</f>
        <v>0</v>
      </c>
      <c r="M291" s="137">
        <f t="shared" ref="M291" si="1173">SUM(M292:M293)</f>
        <v>0</v>
      </c>
      <c r="N291" s="137">
        <f t="shared" ref="N291" si="1174">SUM(N292:N293)</f>
        <v>0</v>
      </c>
      <c r="O291" s="137">
        <f t="shared" ref="O291" si="1175">SUM(O292:O293)</f>
        <v>0</v>
      </c>
      <c r="P291" s="137">
        <f t="shared" ref="P291" si="1176">SUM(P292:P293)</f>
        <v>0</v>
      </c>
      <c r="Q291" s="137">
        <f t="shared" ref="Q291" si="1177">SUM(Q292:Q293)</f>
        <v>0</v>
      </c>
      <c r="R291" s="137">
        <f t="shared" ref="R291" si="1178">SUM(R292:R293)</f>
        <v>0</v>
      </c>
      <c r="S291" s="137">
        <f t="shared" ref="S291" si="1179">SUM(S292:S293)</f>
        <v>0</v>
      </c>
      <c r="T291" s="137">
        <f t="shared" ref="T291" si="1180">SUM(T292:T293)</f>
        <v>0</v>
      </c>
      <c r="U291" s="137">
        <f t="shared" ref="U291" si="1181">SUM(U292:U293)</f>
        <v>0</v>
      </c>
      <c r="V291" s="137">
        <f t="shared" ref="V291" si="1182">SUM(V292:V293)</f>
        <v>0</v>
      </c>
      <c r="W291" s="137">
        <f t="shared" ref="W291" si="1183">SUM(W292:W293)</f>
        <v>0</v>
      </c>
      <c r="X291" s="137">
        <f t="shared" ref="X291" si="1184">SUM(X292:X293)</f>
        <v>0</v>
      </c>
      <c r="Y291" s="137">
        <f t="shared" ref="Y291" si="1185">SUM(Y292:Y293)</f>
        <v>0</v>
      </c>
      <c r="Z291" s="137">
        <f t="shared" ref="Z291" si="1186">SUM(Z292:Z293)</f>
        <v>0</v>
      </c>
      <c r="AA291" s="137">
        <f t="shared" ref="AA291" si="1187">SUM(AA292:AA293)</f>
        <v>0</v>
      </c>
      <c r="AB291" s="126">
        <f>SUM(C291:AA291)</f>
        <v>0</v>
      </c>
    </row>
    <row r="292" spans="2:28" s="107" customFormat="1" ht="11.65" x14ac:dyDescent="0.35">
      <c r="B292" s="135" t="str">
        <f>$B$217</f>
        <v>M1 - skolinto kapitalo srautai</v>
      </c>
      <c r="C292" s="136">
        <f>SUM(C217,C232,C247,C262,C277)</f>
        <v>0</v>
      </c>
      <c r="D292" s="136">
        <f t="shared" ref="D292:AA292" si="1188">SUM(D217,D232,D247,D262,D277)</f>
        <v>0</v>
      </c>
      <c r="E292" s="136">
        <f t="shared" si="1188"/>
        <v>0</v>
      </c>
      <c r="F292" s="136">
        <f t="shared" si="1188"/>
        <v>0</v>
      </c>
      <c r="G292" s="136">
        <f t="shared" si="1188"/>
        <v>0</v>
      </c>
      <c r="H292" s="136">
        <f t="shared" si="1188"/>
        <v>0</v>
      </c>
      <c r="I292" s="136">
        <f t="shared" si="1188"/>
        <v>0</v>
      </c>
      <c r="J292" s="136">
        <f t="shared" si="1188"/>
        <v>0</v>
      </c>
      <c r="K292" s="136">
        <f t="shared" si="1188"/>
        <v>0</v>
      </c>
      <c r="L292" s="136">
        <f t="shared" si="1188"/>
        <v>0</v>
      </c>
      <c r="M292" s="136">
        <f t="shared" si="1188"/>
        <v>0</v>
      </c>
      <c r="N292" s="136">
        <f t="shared" si="1188"/>
        <v>0</v>
      </c>
      <c r="O292" s="136">
        <f t="shared" si="1188"/>
        <v>0</v>
      </c>
      <c r="P292" s="136">
        <f t="shared" si="1188"/>
        <v>0</v>
      </c>
      <c r="Q292" s="136">
        <f t="shared" si="1188"/>
        <v>0</v>
      </c>
      <c r="R292" s="136">
        <f t="shared" si="1188"/>
        <v>0</v>
      </c>
      <c r="S292" s="136">
        <f t="shared" si="1188"/>
        <v>0</v>
      </c>
      <c r="T292" s="136">
        <f t="shared" si="1188"/>
        <v>0</v>
      </c>
      <c r="U292" s="136">
        <f t="shared" si="1188"/>
        <v>0</v>
      </c>
      <c r="V292" s="136">
        <f t="shared" si="1188"/>
        <v>0</v>
      </c>
      <c r="W292" s="136">
        <f t="shared" si="1188"/>
        <v>0</v>
      </c>
      <c r="X292" s="136">
        <f t="shared" si="1188"/>
        <v>0</v>
      </c>
      <c r="Y292" s="136">
        <f t="shared" si="1188"/>
        <v>0</v>
      </c>
      <c r="Z292" s="136">
        <f t="shared" si="1188"/>
        <v>0</v>
      </c>
      <c r="AA292" s="136">
        <f t="shared" si="1188"/>
        <v>0</v>
      </c>
      <c r="AB292" s="129">
        <f t="shared" ref="AB292:AB300" si="1189">SUM(C292:AA292)</f>
        <v>0</v>
      </c>
    </row>
    <row r="293" spans="2:28" s="107" customFormat="1" ht="11.65" x14ac:dyDescent="0.35">
      <c r="B293" s="135" t="str">
        <f>$B$218</f>
        <v>M2 - nuosavo kapitalo srautai</v>
      </c>
      <c r="C293" s="136">
        <f>SUM(C218,C233,C248,C263,C278)</f>
        <v>0</v>
      </c>
      <c r="D293" s="136">
        <f t="shared" ref="D293:AA293" si="1190">SUM(D218,D233,D248,D263,D278)</f>
        <v>0</v>
      </c>
      <c r="E293" s="136">
        <f t="shared" si="1190"/>
        <v>0</v>
      </c>
      <c r="F293" s="136">
        <f t="shared" si="1190"/>
        <v>0</v>
      </c>
      <c r="G293" s="136">
        <f t="shared" si="1190"/>
        <v>0</v>
      </c>
      <c r="H293" s="136">
        <f t="shared" si="1190"/>
        <v>0</v>
      </c>
      <c r="I293" s="136">
        <f t="shared" si="1190"/>
        <v>0</v>
      </c>
      <c r="J293" s="136">
        <f t="shared" si="1190"/>
        <v>0</v>
      </c>
      <c r="K293" s="136">
        <f t="shared" si="1190"/>
        <v>0</v>
      </c>
      <c r="L293" s="136">
        <f t="shared" si="1190"/>
        <v>0</v>
      </c>
      <c r="M293" s="136">
        <f t="shared" si="1190"/>
        <v>0</v>
      </c>
      <c r="N293" s="136">
        <f t="shared" si="1190"/>
        <v>0</v>
      </c>
      <c r="O293" s="136">
        <f t="shared" si="1190"/>
        <v>0</v>
      </c>
      <c r="P293" s="136">
        <f t="shared" si="1190"/>
        <v>0</v>
      </c>
      <c r="Q293" s="136">
        <f t="shared" si="1190"/>
        <v>0</v>
      </c>
      <c r="R293" s="136">
        <f t="shared" si="1190"/>
        <v>0</v>
      </c>
      <c r="S293" s="136">
        <f t="shared" si="1190"/>
        <v>0</v>
      </c>
      <c r="T293" s="136">
        <f t="shared" si="1190"/>
        <v>0</v>
      </c>
      <c r="U293" s="136">
        <f t="shared" si="1190"/>
        <v>0</v>
      </c>
      <c r="V293" s="136">
        <f t="shared" si="1190"/>
        <v>0</v>
      </c>
      <c r="W293" s="136">
        <f t="shared" si="1190"/>
        <v>0</v>
      </c>
      <c r="X293" s="136">
        <f t="shared" si="1190"/>
        <v>0</v>
      </c>
      <c r="Y293" s="136">
        <f t="shared" si="1190"/>
        <v>0</v>
      </c>
      <c r="Z293" s="136">
        <f t="shared" si="1190"/>
        <v>0</v>
      </c>
      <c r="AA293" s="136">
        <f t="shared" si="1190"/>
        <v>0</v>
      </c>
      <c r="AB293" s="129">
        <f t="shared" si="1189"/>
        <v>0</v>
      </c>
    </row>
    <row r="294" spans="2:28" x14ac:dyDescent="0.45">
      <c r="B294" s="127" t="str">
        <f>$B$219</f>
        <v>M3 - Finansinės ir investicinės veiklos pajamos</v>
      </c>
      <c r="C294" s="134">
        <f t="shared" ref="C294:AA294" si="1191">+C196</f>
        <v>0</v>
      </c>
      <c r="D294" s="134">
        <f t="shared" si="1191"/>
        <v>0</v>
      </c>
      <c r="E294" s="134">
        <f t="shared" si="1191"/>
        <v>0</v>
      </c>
      <c r="F294" s="134">
        <f t="shared" si="1191"/>
        <v>0</v>
      </c>
      <c r="G294" s="134">
        <f t="shared" si="1191"/>
        <v>0</v>
      </c>
      <c r="H294" s="134">
        <f t="shared" si="1191"/>
        <v>0</v>
      </c>
      <c r="I294" s="134">
        <f t="shared" si="1191"/>
        <v>0</v>
      </c>
      <c r="J294" s="134">
        <f t="shared" si="1191"/>
        <v>0</v>
      </c>
      <c r="K294" s="134">
        <f t="shared" si="1191"/>
        <v>0</v>
      </c>
      <c r="L294" s="134">
        <f t="shared" si="1191"/>
        <v>0</v>
      </c>
      <c r="M294" s="134">
        <f t="shared" si="1191"/>
        <v>0</v>
      </c>
      <c r="N294" s="134">
        <f t="shared" si="1191"/>
        <v>0</v>
      </c>
      <c r="O294" s="134">
        <f t="shared" si="1191"/>
        <v>0</v>
      </c>
      <c r="P294" s="134">
        <f t="shared" si="1191"/>
        <v>0</v>
      </c>
      <c r="Q294" s="134">
        <f t="shared" si="1191"/>
        <v>0</v>
      </c>
      <c r="R294" s="134">
        <f t="shared" si="1191"/>
        <v>0</v>
      </c>
      <c r="S294" s="134">
        <f t="shared" si="1191"/>
        <v>0</v>
      </c>
      <c r="T294" s="134">
        <f t="shared" si="1191"/>
        <v>0</v>
      </c>
      <c r="U294" s="134">
        <f t="shared" si="1191"/>
        <v>0</v>
      </c>
      <c r="V294" s="134">
        <f t="shared" si="1191"/>
        <v>0</v>
      </c>
      <c r="W294" s="134">
        <f t="shared" si="1191"/>
        <v>0</v>
      </c>
      <c r="X294" s="134">
        <f t="shared" si="1191"/>
        <v>0</v>
      </c>
      <c r="Y294" s="134">
        <f t="shared" si="1191"/>
        <v>0</v>
      </c>
      <c r="Z294" s="134">
        <f t="shared" si="1191"/>
        <v>0</v>
      </c>
      <c r="AA294" s="134">
        <f t="shared" si="1191"/>
        <v>0</v>
      </c>
      <c r="AB294" s="126">
        <f t="shared" si="1189"/>
        <v>0</v>
      </c>
    </row>
    <row r="295" spans="2:28" x14ac:dyDescent="0.45">
      <c r="B295" s="128" t="str">
        <f>$B$220</f>
        <v>M3n1 - Finansinės veiklos (palūkanų) pajamos</v>
      </c>
      <c r="C295" s="136">
        <f>SUM(C220,C235,C250,C265,C280)</f>
        <v>0</v>
      </c>
      <c r="D295" s="136">
        <f t="shared" ref="D295:AA295" si="1192">SUM(D220,D235,D250,D265,D280)</f>
        <v>0</v>
      </c>
      <c r="E295" s="136">
        <f t="shared" si="1192"/>
        <v>0</v>
      </c>
      <c r="F295" s="136">
        <f t="shared" si="1192"/>
        <v>0</v>
      </c>
      <c r="G295" s="136">
        <f t="shared" si="1192"/>
        <v>0</v>
      </c>
      <c r="H295" s="136">
        <f t="shared" si="1192"/>
        <v>0</v>
      </c>
      <c r="I295" s="136">
        <f t="shared" si="1192"/>
        <v>0</v>
      </c>
      <c r="J295" s="136">
        <f t="shared" si="1192"/>
        <v>0</v>
      </c>
      <c r="K295" s="136">
        <f t="shared" si="1192"/>
        <v>0</v>
      </c>
      <c r="L295" s="136">
        <f t="shared" si="1192"/>
        <v>0</v>
      </c>
      <c r="M295" s="136">
        <f t="shared" si="1192"/>
        <v>0</v>
      </c>
      <c r="N295" s="136">
        <f t="shared" si="1192"/>
        <v>0</v>
      </c>
      <c r="O295" s="136">
        <f t="shared" si="1192"/>
        <v>0</v>
      </c>
      <c r="P295" s="136">
        <f t="shared" si="1192"/>
        <v>0</v>
      </c>
      <c r="Q295" s="136">
        <f t="shared" si="1192"/>
        <v>0</v>
      </c>
      <c r="R295" s="136">
        <f t="shared" si="1192"/>
        <v>0</v>
      </c>
      <c r="S295" s="136">
        <f t="shared" si="1192"/>
        <v>0</v>
      </c>
      <c r="T295" s="136">
        <f t="shared" si="1192"/>
        <v>0</v>
      </c>
      <c r="U295" s="136">
        <f t="shared" si="1192"/>
        <v>0</v>
      </c>
      <c r="V295" s="136">
        <f t="shared" si="1192"/>
        <v>0</v>
      </c>
      <c r="W295" s="136">
        <f t="shared" si="1192"/>
        <v>0</v>
      </c>
      <c r="X295" s="136">
        <f t="shared" si="1192"/>
        <v>0</v>
      </c>
      <c r="Y295" s="136">
        <f t="shared" si="1192"/>
        <v>0</v>
      </c>
      <c r="Z295" s="136">
        <f t="shared" si="1192"/>
        <v>0</v>
      </c>
      <c r="AA295" s="136">
        <f t="shared" si="1192"/>
        <v>0</v>
      </c>
      <c r="AB295" s="129">
        <f t="shared" si="1189"/>
        <v>0</v>
      </c>
    </row>
    <row r="296" spans="2:28" x14ac:dyDescent="0.45">
      <c r="B296" s="128" t="str">
        <f>$B$221</f>
        <v>M3n2 - Investicinės veiklos ir nuosavo kapitalo pajamos</v>
      </c>
      <c r="C296" s="136">
        <f>SUM(C221,C236,C251,C266,C281)</f>
        <v>0</v>
      </c>
      <c r="D296" s="136">
        <f t="shared" ref="D296:AA296" si="1193">SUM(D221,D236,D251,D266,D281)</f>
        <v>0</v>
      </c>
      <c r="E296" s="136">
        <f t="shared" si="1193"/>
        <v>0</v>
      </c>
      <c r="F296" s="136">
        <f t="shared" si="1193"/>
        <v>0</v>
      </c>
      <c r="G296" s="136">
        <f t="shared" si="1193"/>
        <v>0</v>
      </c>
      <c r="H296" s="136">
        <f t="shared" si="1193"/>
        <v>0</v>
      </c>
      <c r="I296" s="136">
        <f t="shared" si="1193"/>
        <v>0</v>
      </c>
      <c r="J296" s="136">
        <f t="shared" si="1193"/>
        <v>0</v>
      </c>
      <c r="K296" s="136">
        <f t="shared" si="1193"/>
        <v>0</v>
      </c>
      <c r="L296" s="136">
        <f t="shared" si="1193"/>
        <v>0</v>
      </c>
      <c r="M296" s="136">
        <f t="shared" si="1193"/>
        <v>0</v>
      </c>
      <c r="N296" s="136">
        <f t="shared" si="1193"/>
        <v>0</v>
      </c>
      <c r="O296" s="136">
        <f t="shared" si="1193"/>
        <v>0</v>
      </c>
      <c r="P296" s="136">
        <f t="shared" si="1193"/>
        <v>0</v>
      </c>
      <c r="Q296" s="136">
        <f t="shared" si="1193"/>
        <v>0</v>
      </c>
      <c r="R296" s="136">
        <f t="shared" si="1193"/>
        <v>0</v>
      </c>
      <c r="S296" s="136">
        <f t="shared" si="1193"/>
        <v>0</v>
      </c>
      <c r="T296" s="136">
        <f t="shared" si="1193"/>
        <v>0</v>
      </c>
      <c r="U296" s="136">
        <f t="shared" si="1193"/>
        <v>0</v>
      </c>
      <c r="V296" s="136">
        <f t="shared" si="1193"/>
        <v>0</v>
      </c>
      <c r="W296" s="136">
        <f t="shared" si="1193"/>
        <v>0</v>
      </c>
      <c r="X296" s="136">
        <f t="shared" si="1193"/>
        <v>0</v>
      </c>
      <c r="Y296" s="136">
        <f t="shared" si="1193"/>
        <v>0</v>
      </c>
      <c r="Z296" s="136">
        <f t="shared" si="1193"/>
        <v>0</v>
      </c>
      <c r="AA296" s="136">
        <f t="shared" si="1193"/>
        <v>0</v>
      </c>
      <c r="AB296" s="129">
        <f t="shared" si="1189"/>
        <v>0</v>
      </c>
    </row>
    <row r="297" spans="2:28" x14ac:dyDescent="0.45">
      <c r="B297" s="127" t="str">
        <f>$B$222</f>
        <v>M4 - Paslaugų teikimo ir priežiūros pajamos</v>
      </c>
      <c r="C297" s="134">
        <f>SUM(C298:C299)</f>
        <v>0</v>
      </c>
      <c r="D297" s="134">
        <f t="shared" ref="D297:AA297" si="1194">SUM(D298:D299)</f>
        <v>0</v>
      </c>
      <c r="E297" s="134">
        <f t="shared" si="1194"/>
        <v>0</v>
      </c>
      <c r="F297" s="134">
        <f t="shared" si="1194"/>
        <v>0</v>
      </c>
      <c r="G297" s="134">
        <f t="shared" si="1194"/>
        <v>0</v>
      </c>
      <c r="H297" s="134">
        <f t="shared" si="1194"/>
        <v>0</v>
      </c>
      <c r="I297" s="134">
        <f t="shared" si="1194"/>
        <v>0</v>
      </c>
      <c r="J297" s="134">
        <f t="shared" si="1194"/>
        <v>0</v>
      </c>
      <c r="K297" s="134">
        <f t="shared" si="1194"/>
        <v>0</v>
      </c>
      <c r="L297" s="134">
        <f t="shared" si="1194"/>
        <v>0</v>
      </c>
      <c r="M297" s="134">
        <f t="shared" si="1194"/>
        <v>0</v>
      </c>
      <c r="N297" s="134">
        <f t="shared" si="1194"/>
        <v>0</v>
      </c>
      <c r="O297" s="134">
        <f t="shared" si="1194"/>
        <v>0</v>
      </c>
      <c r="P297" s="134">
        <f t="shared" si="1194"/>
        <v>0</v>
      </c>
      <c r="Q297" s="134">
        <f t="shared" si="1194"/>
        <v>0</v>
      </c>
      <c r="R297" s="134">
        <f t="shared" si="1194"/>
        <v>0</v>
      </c>
      <c r="S297" s="134">
        <f t="shared" si="1194"/>
        <v>0</v>
      </c>
      <c r="T297" s="134">
        <f t="shared" si="1194"/>
        <v>0</v>
      </c>
      <c r="U297" s="134">
        <f t="shared" si="1194"/>
        <v>0</v>
      </c>
      <c r="V297" s="134">
        <f t="shared" si="1194"/>
        <v>0</v>
      </c>
      <c r="W297" s="134">
        <f t="shared" si="1194"/>
        <v>0</v>
      </c>
      <c r="X297" s="134">
        <f t="shared" si="1194"/>
        <v>0</v>
      </c>
      <c r="Y297" s="134">
        <f t="shared" si="1194"/>
        <v>0</v>
      </c>
      <c r="Z297" s="134">
        <f t="shared" si="1194"/>
        <v>0</v>
      </c>
      <c r="AA297" s="134">
        <f t="shared" si="1194"/>
        <v>0</v>
      </c>
      <c r="AB297" s="126">
        <f t="shared" si="1189"/>
        <v>0</v>
      </c>
    </row>
    <row r="298" spans="2:28" s="107" customFormat="1" ht="11.65" x14ac:dyDescent="0.35">
      <c r="B298" s="128" t="str">
        <f>$B$223</f>
        <v>M4.1 - Paslaugų teikimo ir remonto pajamos</v>
      </c>
      <c r="C298" s="136">
        <f>SUM(C223,C238,C253,C268,C283)</f>
        <v>0</v>
      </c>
      <c r="D298" s="136">
        <f t="shared" ref="D298:AA298" si="1195">SUM(D223,D238,D253,D268,D283)</f>
        <v>0</v>
      </c>
      <c r="E298" s="136">
        <f t="shared" si="1195"/>
        <v>0</v>
      </c>
      <c r="F298" s="136">
        <f t="shared" si="1195"/>
        <v>0</v>
      </c>
      <c r="G298" s="136">
        <f t="shared" si="1195"/>
        <v>0</v>
      </c>
      <c r="H298" s="136">
        <f t="shared" si="1195"/>
        <v>0</v>
      </c>
      <c r="I298" s="136">
        <f t="shared" si="1195"/>
        <v>0</v>
      </c>
      <c r="J298" s="136">
        <f t="shared" si="1195"/>
        <v>0</v>
      </c>
      <c r="K298" s="136">
        <f t="shared" si="1195"/>
        <v>0</v>
      </c>
      <c r="L298" s="136">
        <f t="shared" si="1195"/>
        <v>0</v>
      </c>
      <c r="M298" s="136">
        <f t="shared" si="1195"/>
        <v>0</v>
      </c>
      <c r="N298" s="136">
        <f t="shared" si="1195"/>
        <v>0</v>
      </c>
      <c r="O298" s="136">
        <f t="shared" si="1195"/>
        <v>0</v>
      </c>
      <c r="P298" s="136">
        <f t="shared" si="1195"/>
        <v>0</v>
      </c>
      <c r="Q298" s="136">
        <f t="shared" si="1195"/>
        <v>0</v>
      </c>
      <c r="R298" s="136">
        <f t="shared" si="1195"/>
        <v>0</v>
      </c>
      <c r="S298" s="136">
        <f t="shared" si="1195"/>
        <v>0</v>
      </c>
      <c r="T298" s="136">
        <f t="shared" si="1195"/>
        <v>0</v>
      </c>
      <c r="U298" s="136">
        <f t="shared" si="1195"/>
        <v>0</v>
      </c>
      <c r="V298" s="136">
        <f t="shared" si="1195"/>
        <v>0</v>
      </c>
      <c r="W298" s="136">
        <f t="shared" si="1195"/>
        <v>0</v>
      </c>
      <c r="X298" s="136">
        <f t="shared" si="1195"/>
        <v>0</v>
      </c>
      <c r="Y298" s="136">
        <f t="shared" si="1195"/>
        <v>0</v>
      </c>
      <c r="Z298" s="136">
        <f t="shared" si="1195"/>
        <v>0</v>
      </c>
      <c r="AA298" s="136">
        <f t="shared" si="1195"/>
        <v>0</v>
      </c>
      <c r="AB298" s="129">
        <f t="shared" si="1189"/>
        <v>0</v>
      </c>
    </row>
    <row r="299" spans="2:28" s="107" customFormat="1" ht="11.65" x14ac:dyDescent="0.35">
      <c r="B299" s="128" t="str">
        <f>$B$224</f>
        <v>M4.2 - Atnaujinimo pajamos</v>
      </c>
      <c r="C299" s="136">
        <f>SUM(C224,C239,C254,C269,C284)</f>
        <v>0</v>
      </c>
      <c r="D299" s="136">
        <f t="shared" ref="D299:AA299" si="1196">SUM(D224,D239,D254,D269,D284)</f>
        <v>0</v>
      </c>
      <c r="E299" s="136">
        <f t="shared" si="1196"/>
        <v>0</v>
      </c>
      <c r="F299" s="136">
        <f t="shared" si="1196"/>
        <v>0</v>
      </c>
      <c r="G299" s="136">
        <f t="shared" si="1196"/>
        <v>0</v>
      </c>
      <c r="H299" s="136">
        <f t="shared" si="1196"/>
        <v>0</v>
      </c>
      <c r="I299" s="136">
        <f t="shared" si="1196"/>
        <v>0</v>
      </c>
      <c r="J299" s="136">
        <f t="shared" si="1196"/>
        <v>0</v>
      </c>
      <c r="K299" s="136">
        <f t="shared" si="1196"/>
        <v>0</v>
      </c>
      <c r="L299" s="136">
        <f t="shared" si="1196"/>
        <v>0</v>
      </c>
      <c r="M299" s="136">
        <f t="shared" si="1196"/>
        <v>0</v>
      </c>
      <c r="N299" s="136">
        <f t="shared" si="1196"/>
        <v>0</v>
      </c>
      <c r="O299" s="136">
        <f t="shared" si="1196"/>
        <v>0</v>
      </c>
      <c r="P299" s="136">
        <f t="shared" si="1196"/>
        <v>0</v>
      </c>
      <c r="Q299" s="136">
        <f t="shared" si="1196"/>
        <v>0</v>
      </c>
      <c r="R299" s="136">
        <f t="shared" si="1196"/>
        <v>0</v>
      </c>
      <c r="S299" s="136">
        <f t="shared" si="1196"/>
        <v>0</v>
      </c>
      <c r="T299" s="136">
        <f t="shared" si="1196"/>
        <v>0</v>
      </c>
      <c r="U299" s="136">
        <f t="shared" si="1196"/>
        <v>0</v>
      </c>
      <c r="V299" s="136">
        <f t="shared" si="1196"/>
        <v>0</v>
      </c>
      <c r="W299" s="136">
        <f t="shared" si="1196"/>
        <v>0</v>
      </c>
      <c r="X299" s="136">
        <f t="shared" si="1196"/>
        <v>0</v>
      </c>
      <c r="Y299" s="136">
        <f t="shared" si="1196"/>
        <v>0</v>
      </c>
      <c r="Z299" s="136">
        <f t="shared" si="1196"/>
        <v>0</v>
      </c>
      <c r="AA299" s="136">
        <f t="shared" si="1196"/>
        <v>0</v>
      </c>
      <c r="AB299" s="129">
        <f t="shared" si="1189"/>
        <v>0</v>
      </c>
    </row>
    <row r="300" spans="2:28" ht="16.149999999999999" customHeight="1" x14ac:dyDescent="0.45">
      <c r="B300" s="127" t="str">
        <f>$B$225</f>
        <v>M5 - Administravimo ir valdymo pajamos</v>
      </c>
      <c r="C300" s="137">
        <f>SUM(C225,C240,C255,C270,C285)</f>
        <v>0</v>
      </c>
      <c r="D300" s="137">
        <f t="shared" ref="D300:AA300" si="1197">SUM(D225,D240,D255,D270,D285)</f>
        <v>0</v>
      </c>
      <c r="E300" s="137">
        <f t="shared" si="1197"/>
        <v>0</v>
      </c>
      <c r="F300" s="137">
        <f t="shared" si="1197"/>
        <v>0</v>
      </c>
      <c r="G300" s="137">
        <f t="shared" si="1197"/>
        <v>0</v>
      </c>
      <c r="H300" s="137">
        <f t="shared" si="1197"/>
        <v>0</v>
      </c>
      <c r="I300" s="137">
        <f t="shared" si="1197"/>
        <v>0</v>
      </c>
      <c r="J300" s="137">
        <f t="shared" si="1197"/>
        <v>0</v>
      </c>
      <c r="K300" s="137">
        <f t="shared" si="1197"/>
        <v>0</v>
      </c>
      <c r="L300" s="137">
        <f t="shared" si="1197"/>
        <v>0</v>
      </c>
      <c r="M300" s="137">
        <f t="shared" si="1197"/>
        <v>0</v>
      </c>
      <c r="N300" s="137">
        <f t="shared" si="1197"/>
        <v>0</v>
      </c>
      <c r="O300" s="137">
        <f t="shared" si="1197"/>
        <v>0</v>
      </c>
      <c r="P300" s="137">
        <f t="shared" si="1197"/>
        <v>0</v>
      </c>
      <c r="Q300" s="137">
        <f t="shared" si="1197"/>
        <v>0</v>
      </c>
      <c r="R300" s="137">
        <f t="shared" si="1197"/>
        <v>0</v>
      </c>
      <c r="S300" s="137">
        <f t="shared" si="1197"/>
        <v>0</v>
      </c>
      <c r="T300" s="137">
        <f t="shared" si="1197"/>
        <v>0</v>
      </c>
      <c r="U300" s="137">
        <f t="shared" si="1197"/>
        <v>0</v>
      </c>
      <c r="V300" s="137">
        <f t="shared" si="1197"/>
        <v>0</v>
      </c>
      <c r="W300" s="137">
        <f t="shared" si="1197"/>
        <v>0</v>
      </c>
      <c r="X300" s="137">
        <f t="shared" si="1197"/>
        <v>0</v>
      </c>
      <c r="Y300" s="137">
        <f t="shared" si="1197"/>
        <v>0</v>
      </c>
      <c r="Z300" s="137">
        <f t="shared" si="1197"/>
        <v>0</v>
      </c>
      <c r="AA300" s="137">
        <f t="shared" si="1197"/>
        <v>0</v>
      </c>
      <c r="AB300" s="126">
        <f t="shared" si="1189"/>
        <v>0</v>
      </c>
    </row>
    <row r="301" spans="2:28" x14ac:dyDescent="0.45">
      <c r="B301" s="130" t="str">
        <f>$B$226</f>
        <v>Viso:</v>
      </c>
      <c r="C301" s="126">
        <f>SUM(C291,C294,C297,C300)</f>
        <v>0</v>
      </c>
      <c r="D301" s="126">
        <f t="shared" ref="D301" si="1198">SUM(D291,D294,D297,D300)</f>
        <v>0</v>
      </c>
      <c r="E301" s="126">
        <f t="shared" ref="E301" si="1199">SUM(E291,E294,E297,E300)</f>
        <v>0</v>
      </c>
      <c r="F301" s="126">
        <f t="shared" ref="F301" si="1200">SUM(F291,F294,F297,F300)</f>
        <v>0</v>
      </c>
      <c r="G301" s="126">
        <f t="shared" ref="G301" si="1201">SUM(G291,G294,G297,G300)</f>
        <v>0</v>
      </c>
      <c r="H301" s="126">
        <f t="shared" ref="H301" si="1202">SUM(H291,H294,H297,H300)</f>
        <v>0</v>
      </c>
      <c r="I301" s="126">
        <f t="shared" ref="I301" si="1203">SUM(I291,I294,I297,I300)</f>
        <v>0</v>
      </c>
      <c r="J301" s="126">
        <f t="shared" ref="J301" si="1204">SUM(J291,J294,J297,J300)</f>
        <v>0</v>
      </c>
      <c r="K301" s="126">
        <f t="shared" ref="K301" si="1205">SUM(K291,K294,K297,K300)</f>
        <v>0</v>
      </c>
      <c r="L301" s="126">
        <f t="shared" ref="L301" si="1206">SUM(L291,L294,L297,L300)</f>
        <v>0</v>
      </c>
      <c r="M301" s="126">
        <f t="shared" ref="M301" si="1207">SUM(M291,M294,M297,M300)</f>
        <v>0</v>
      </c>
      <c r="N301" s="126">
        <f t="shared" ref="N301" si="1208">SUM(N291,N294,N297,N300)</f>
        <v>0</v>
      </c>
      <c r="O301" s="126">
        <f t="shared" ref="O301" si="1209">SUM(O291,O294,O297,O300)</f>
        <v>0</v>
      </c>
      <c r="P301" s="126">
        <f t="shared" ref="P301" si="1210">SUM(P291,P294,P297,P300)</f>
        <v>0</v>
      </c>
      <c r="Q301" s="126">
        <f t="shared" ref="Q301" si="1211">SUM(Q291,Q294,Q297,Q300)</f>
        <v>0</v>
      </c>
      <c r="R301" s="126">
        <f t="shared" ref="R301" si="1212">SUM(R291,R294,R297,R300)</f>
        <v>0</v>
      </c>
      <c r="S301" s="126">
        <f t="shared" ref="S301" si="1213">SUM(S291,S294,S297,S300)</f>
        <v>0</v>
      </c>
      <c r="T301" s="126">
        <f t="shared" ref="T301" si="1214">SUM(T291,T294,T297,T300)</f>
        <v>0</v>
      </c>
      <c r="U301" s="126">
        <f t="shared" ref="U301" si="1215">SUM(U291,U294,U297,U300)</f>
        <v>0</v>
      </c>
      <c r="V301" s="126">
        <f t="shared" ref="V301" si="1216">SUM(V291,V294,V297,V300)</f>
        <v>0</v>
      </c>
      <c r="W301" s="126">
        <f t="shared" ref="W301" si="1217">SUM(W291,W294,W297,W300)</f>
        <v>0</v>
      </c>
      <c r="X301" s="126">
        <f t="shared" ref="X301" si="1218">SUM(X291,X294,X297,X300)</f>
        <v>0</v>
      </c>
      <c r="Y301" s="126">
        <f t="shared" ref="Y301" si="1219">SUM(Y291,Y294,Y297,Y300)</f>
        <v>0</v>
      </c>
      <c r="Z301" s="126">
        <f t="shared" ref="Z301" si="1220">SUM(Z291,Z294,Z297,Z300)</f>
        <v>0</v>
      </c>
      <c r="AA301" s="126">
        <f t="shared" ref="AA301" si="1221">SUM(AA291,AA294,AA297,AA300)</f>
        <v>0</v>
      </c>
      <c r="AB301" s="126">
        <f t="shared" ref="AB301" si="1222">SUM(C301:AA301)</f>
        <v>0</v>
      </c>
    </row>
    <row r="304" spans="2:28" ht="15.75" x14ac:dyDescent="0.5">
      <c r="B304" s="131" t="s">
        <v>118</v>
      </c>
    </row>
    <row r="306" spans="2:30" x14ac:dyDescent="0.45">
      <c r="B306" s="108" t="s">
        <v>2</v>
      </c>
    </row>
    <row r="308" spans="2:30" x14ac:dyDescent="0.45">
      <c r="B308" s="124" t="s">
        <v>1</v>
      </c>
      <c r="C308" s="124">
        <f>YEAR('Bazinės prielaidos'!$E$8)</f>
        <v>2023</v>
      </c>
      <c r="D308" s="124">
        <f>C308+1</f>
        <v>2024</v>
      </c>
      <c r="E308" s="124">
        <f t="shared" ref="E308:AA308" si="1223">D308+1</f>
        <v>2025</v>
      </c>
      <c r="F308" s="124">
        <f t="shared" si="1223"/>
        <v>2026</v>
      </c>
      <c r="G308" s="124">
        <f t="shared" si="1223"/>
        <v>2027</v>
      </c>
      <c r="H308" s="124">
        <f t="shared" si="1223"/>
        <v>2028</v>
      </c>
      <c r="I308" s="124">
        <f t="shared" si="1223"/>
        <v>2029</v>
      </c>
      <c r="J308" s="124">
        <f t="shared" si="1223"/>
        <v>2030</v>
      </c>
      <c r="K308" s="124">
        <f t="shared" si="1223"/>
        <v>2031</v>
      </c>
      <c r="L308" s="124">
        <f t="shared" si="1223"/>
        <v>2032</v>
      </c>
      <c r="M308" s="124">
        <f t="shared" si="1223"/>
        <v>2033</v>
      </c>
      <c r="N308" s="124">
        <f t="shared" si="1223"/>
        <v>2034</v>
      </c>
      <c r="O308" s="124">
        <f t="shared" si="1223"/>
        <v>2035</v>
      </c>
      <c r="P308" s="124">
        <f t="shared" si="1223"/>
        <v>2036</v>
      </c>
      <c r="Q308" s="124">
        <f t="shared" si="1223"/>
        <v>2037</v>
      </c>
      <c r="R308" s="124">
        <f t="shared" si="1223"/>
        <v>2038</v>
      </c>
      <c r="S308" s="124">
        <f t="shared" si="1223"/>
        <v>2039</v>
      </c>
      <c r="T308" s="124">
        <f t="shared" si="1223"/>
        <v>2040</v>
      </c>
      <c r="U308" s="124">
        <f t="shared" si="1223"/>
        <v>2041</v>
      </c>
      <c r="V308" s="124">
        <f t="shared" si="1223"/>
        <v>2042</v>
      </c>
      <c r="W308" s="124">
        <f t="shared" si="1223"/>
        <v>2043</v>
      </c>
      <c r="X308" s="124">
        <f t="shared" si="1223"/>
        <v>2044</v>
      </c>
      <c r="Y308" s="124">
        <f t="shared" si="1223"/>
        <v>2045</v>
      </c>
      <c r="Z308" s="124">
        <f t="shared" si="1223"/>
        <v>2046</v>
      </c>
      <c r="AA308" s="124">
        <f t="shared" si="1223"/>
        <v>2047</v>
      </c>
      <c r="AB308" s="124" t="s">
        <v>71</v>
      </c>
    </row>
    <row r="309" spans="2:30" ht="15.75" customHeight="1" x14ac:dyDescent="0.45">
      <c r="B309" s="112" t="str">
        <f>$B$216</f>
        <v>M1 ir M2 - nuosavo ir skolinto kapitalo srautai</v>
      </c>
      <c r="C309" s="137">
        <f>SUM(C310:C311)</f>
        <v>0</v>
      </c>
      <c r="D309" s="137">
        <f t="shared" ref="D309" si="1224">SUM(D310:D311)</f>
        <v>0</v>
      </c>
      <c r="E309" s="137">
        <f t="shared" ref="E309" si="1225">SUM(E310:E311)</f>
        <v>0</v>
      </c>
      <c r="F309" s="137">
        <f t="shared" ref="F309" si="1226">SUM(F310:F311)</f>
        <v>0</v>
      </c>
      <c r="G309" s="137">
        <f t="shared" ref="G309" si="1227">SUM(G310:G311)</f>
        <v>0</v>
      </c>
      <c r="H309" s="137">
        <f t="shared" ref="H309" si="1228">SUM(H310:H311)</f>
        <v>0</v>
      </c>
      <c r="I309" s="137">
        <f t="shared" ref="I309" si="1229">SUM(I310:I311)</f>
        <v>0</v>
      </c>
      <c r="J309" s="137">
        <f t="shared" ref="J309" si="1230">SUM(J310:J311)</f>
        <v>0</v>
      </c>
      <c r="K309" s="137">
        <f t="shared" ref="K309" si="1231">SUM(K310:K311)</f>
        <v>0</v>
      </c>
      <c r="L309" s="137">
        <f t="shared" ref="L309" si="1232">SUM(L310:L311)</f>
        <v>0</v>
      </c>
      <c r="M309" s="137">
        <f t="shared" ref="M309" si="1233">SUM(M310:M311)</f>
        <v>0</v>
      </c>
      <c r="N309" s="137">
        <f t="shared" ref="N309" si="1234">SUM(N310:N311)</f>
        <v>0</v>
      </c>
      <c r="O309" s="137">
        <f t="shared" ref="O309" si="1235">SUM(O310:O311)</f>
        <v>0</v>
      </c>
      <c r="P309" s="137">
        <f t="shared" ref="P309" si="1236">SUM(P310:P311)</f>
        <v>0</v>
      </c>
      <c r="Q309" s="137">
        <f t="shared" ref="Q309" si="1237">SUM(Q310:Q311)</f>
        <v>0</v>
      </c>
      <c r="R309" s="137">
        <f t="shared" ref="R309" si="1238">SUM(R310:R311)</f>
        <v>0</v>
      </c>
      <c r="S309" s="137">
        <f t="shared" ref="S309" si="1239">SUM(S310:S311)</f>
        <v>0</v>
      </c>
      <c r="T309" s="137">
        <f t="shared" ref="T309" si="1240">SUM(T310:T311)</f>
        <v>0</v>
      </c>
      <c r="U309" s="137">
        <f t="shared" ref="U309" si="1241">SUM(U310:U311)</f>
        <v>0</v>
      </c>
      <c r="V309" s="137">
        <f t="shared" ref="V309" si="1242">SUM(V310:V311)</f>
        <v>0</v>
      </c>
      <c r="W309" s="137">
        <f t="shared" ref="W309" si="1243">SUM(W310:W311)</f>
        <v>0</v>
      </c>
      <c r="X309" s="137">
        <f t="shared" ref="X309" si="1244">SUM(X310:X311)</f>
        <v>0</v>
      </c>
      <c r="Y309" s="137">
        <f t="shared" ref="Y309" si="1245">SUM(Y310:Y311)</f>
        <v>0</v>
      </c>
      <c r="Z309" s="137">
        <f t="shared" ref="Z309" si="1246">SUM(Z310:Z311)</f>
        <v>0</v>
      </c>
      <c r="AA309" s="137">
        <f t="shared" ref="AA309" si="1247">SUM(AA310:AA311)</f>
        <v>0</v>
      </c>
      <c r="AB309" s="126">
        <f>SUM(C309:AA309)</f>
        <v>0</v>
      </c>
    </row>
    <row r="310" spans="2:30" ht="15.75" customHeight="1" x14ac:dyDescent="0.45">
      <c r="B310" s="135" t="str">
        <f>$B$217</f>
        <v>M1 - skolinto kapitalo srautai</v>
      </c>
      <c r="C310" s="139">
        <f>C217*(1+'Bazinės prielaidos'!$E$13)</f>
        <v>0</v>
      </c>
      <c r="D310" s="139">
        <f>D217*(1+'Bazinės prielaidos'!$E$13)</f>
        <v>0</v>
      </c>
      <c r="E310" s="139">
        <f>E217*(1+'Bazinės prielaidos'!$E$13)</f>
        <v>0</v>
      </c>
      <c r="F310" s="139">
        <f>F217*(1+'Bazinės prielaidos'!$E$13)</f>
        <v>0</v>
      </c>
      <c r="G310" s="139">
        <f>G217*(1+'Bazinės prielaidos'!$E$13)</f>
        <v>0</v>
      </c>
      <c r="H310" s="139">
        <f>H217*(1+'Bazinės prielaidos'!$E$13)</f>
        <v>0</v>
      </c>
      <c r="I310" s="139">
        <f>I217*(1+'Bazinės prielaidos'!$E$13)</f>
        <v>0</v>
      </c>
      <c r="J310" s="139">
        <f>J217*(1+'Bazinės prielaidos'!$E$13)</f>
        <v>0</v>
      </c>
      <c r="K310" s="139">
        <f>K217*(1+'Bazinės prielaidos'!$E$13)</f>
        <v>0</v>
      </c>
      <c r="L310" s="139">
        <f>L217*(1+'Bazinės prielaidos'!$E$13)</f>
        <v>0</v>
      </c>
      <c r="M310" s="139">
        <f>M217*(1+'Bazinės prielaidos'!$E$13)</f>
        <v>0</v>
      </c>
      <c r="N310" s="139">
        <f>N217*(1+'Bazinės prielaidos'!$E$13)</f>
        <v>0</v>
      </c>
      <c r="O310" s="139">
        <f>O217*(1+'Bazinės prielaidos'!$E$13)</f>
        <v>0</v>
      </c>
      <c r="P310" s="139">
        <f>P217*(1+'Bazinės prielaidos'!$E$13)</f>
        <v>0</v>
      </c>
      <c r="Q310" s="139">
        <f>Q217*(1+'Bazinės prielaidos'!$E$13)</f>
        <v>0</v>
      </c>
      <c r="R310" s="139">
        <f>R217*(1+'Bazinės prielaidos'!$E$13)</f>
        <v>0</v>
      </c>
      <c r="S310" s="139">
        <f>S217*(1+'Bazinės prielaidos'!$E$13)</f>
        <v>0</v>
      </c>
      <c r="T310" s="139">
        <f>T217*(1+'Bazinės prielaidos'!$E$13)</f>
        <v>0</v>
      </c>
      <c r="U310" s="139">
        <f>U217*(1+'Bazinės prielaidos'!$E$13)</f>
        <v>0</v>
      </c>
      <c r="V310" s="139">
        <f>V217*(1+'Bazinės prielaidos'!$E$13)</f>
        <v>0</v>
      </c>
      <c r="W310" s="139">
        <f>W217*(1+'Bazinės prielaidos'!$E$13)</f>
        <v>0</v>
      </c>
      <c r="X310" s="139">
        <f>X217*(1+'Bazinės prielaidos'!$E$13)</f>
        <v>0</v>
      </c>
      <c r="Y310" s="139">
        <f>Y217*(1+'Bazinės prielaidos'!$E$13)</f>
        <v>0</v>
      </c>
      <c r="Z310" s="139">
        <f>Z217*(1+'Bazinės prielaidos'!$E$13)</f>
        <v>0</v>
      </c>
      <c r="AA310" s="139">
        <f>AA217*(1+'Bazinės prielaidos'!$E$13)</f>
        <v>0</v>
      </c>
      <c r="AB310" s="129">
        <f t="shared" ref="AB310:AB311" si="1248">SUM(C310:AA310)</f>
        <v>0</v>
      </c>
    </row>
    <row r="311" spans="2:30" ht="15.75" customHeight="1" x14ac:dyDescent="0.45">
      <c r="B311" s="135" t="str">
        <f>$B$218</f>
        <v>M2 - nuosavo kapitalo srautai</v>
      </c>
      <c r="C311" s="139">
        <f>C218*(1+'Bazinės prielaidos'!$E$13)</f>
        <v>0</v>
      </c>
      <c r="D311" s="139">
        <f>D218*(1+'Bazinės prielaidos'!$E$13)</f>
        <v>0</v>
      </c>
      <c r="E311" s="139">
        <f>E218*(1+'Bazinės prielaidos'!$E$13)</f>
        <v>0</v>
      </c>
      <c r="F311" s="139">
        <f>F218*(1+'Bazinės prielaidos'!$E$13)</f>
        <v>0</v>
      </c>
      <c r="G311" s="139">
        <f>G218*(1+'Bazinės prielaidos'!$E$13)</f>
        <v>0</v>
      </c>
      <c r="H311" s="139">
        <f>H218*(1+'Bazinės prielaidos'!$E$13)</f>
        <v>0</v>
      </c>
      <c r="I311" s="139">
        <f>I218*(1+'Bazinės prielaidos'!$E$13)</f>
        <v>0</v>
      </c>
      <c r="J311" s="139">
        <f>J218*(1+'Bazinės prielaidos'!$E$13)</f>
        <v>0</v>
      </c>
      <c r="K311" s="139">
        <f>K218*(1+'Bazinės prielaidos'!$E$13)</f>
        <v>0</v>
      </c>
      <c r="L311" s="139">
        <f>L218*(1+'Bazinės prielaidos'!$E$13)</f>
        <v>0</v>
      </c>
      <c r="M311" s="139">
        <f>M218*(1+'Bazinės prielaidos'!$E$13)</f>
        <v>0</v>
      </c>
      <c r="N311" s="139">
        <f>N218*(1+'Bazinės prielaidos'!$E$13)</f>
        <v>0</v>
      </c>
      <c r="O311" s="139">
        <f>O218*(1+'Bazinės prielaidos'!$E$13)</f>
        <v>0</v>
      </c>
      <c r="P311" s="139">
        <f>P218*(1+'Bazinės prielaidos'!$E$13)</f>
        <v>0</v>
      </c>
      <c r="Q311" s="139">
        <f>Q218*(1+'Bazinės prielaidos'!$E$13)</f>
        <v>0</v>
      </c>
      <c r="R311" s="139">
        <f>R218*(1+'Bazinės prielaidos'!$E$13)</f>
        <v>0</v>
      </c>
      <c r="S311" s="139">
        <f>S218*(1+'Bazinės prielaidos'!$E$13)</f>
        <v>0</v>
      </c>
      <c r="T311" s="139">
        <f>T218*(1+'Bazinės prielaidos'!$E$13)</f>
        <v>0</v>
      </c>
      <c r="U311" s="139">
        <f>U218*(1+'Bazinės prielaidos'!$E$13)</f>
        <v>0</v>
      </c>
      <c r="V311" s="139">
        <f>V218*(1+'Bazinės prielaidos'!$E$13)</f>
        <v>0</v>
      </c>
      <c r="W311" s="139">
        <f>W218*(1+'Bazinės prielaidos'!$E$13)</f>
        <v>0</v>
      </c>
      <c r="X311" s="139">
        <f>X218*(1+'Bazinės prielaidos'!$E$13)</f>
        <v>0</v>
      </c>
      <c r="Y311" s="139">
        <f>Y218*(1+'Bazinės prielaidos'!$E$13)</f>
        <v>0</v>
      </c>
      <c r="Z311" s="139">
        <f>Z218*(1+'Bazinės prielaidos'!$E$13)</f>
        <v>0</v>
      </c>
      <c r="AA311" s="139">
        <f>AA218*(1+'Bazinės prielaidos'!$E$13)</f>
        <v>0</v>
      </c>
      <c r="AB311" s="129">
        <f t="shared" si="1248"/>
        <v>0</v>
      </c>
    </row>
    <row r="312" spans="2:30" ht="15.75" customHeight="1" x14ac:dyDescent="0.45">
      <c r="B312" s="127" t="str">
        <f>$B$219</f>
        <v>M3 - Finansinės ir investicinės veiklos pajamos</v>
      </c>
      <c r="C312" s="137">
        <f>SUM(C313:C314)</f>
        <v>0</v>
      </c>
      <c r="D312" s="137">
        <f t="shared" ref="D312" si="1249">SUM(D313:D314)</f>
        <v>0</v>
      </c>
      <c r="E312" s="137">
        <f t="shared" ref="E312" si="1250">SUM(E313:E314)</f>
        <v>0</v>
      </c>
      <c r="F312" s="137">
        <f t="shared" ref="F312" si="1251">SUM(F313:F314)</f>
        <v>0</v>
      </c>
      <c r="G312" s="137">
        <f t="shared" ref="G312" si="1252">SUM(G313:G314)</f>
        <v>0</v>
      </c>
      <c r="H312" s="137">
        <f t="shared" ref="H312" si="1253">SUM(H313:H314)</f>
        <v>0</v>
      </c>
      <c r="I312" s="137">
        <f t="shared" ref="I312" si="1254">SUM(I313:I314)</f>
        <v>0</v>
      </c>
      <c r="J312" s="137">
        <f t="shared" ref="J312" si="1255">SUM(J313:J314)</f>
        <v>0</v>
      </c>
      <c r="K312" s="137">
        <f t="shared" ref="K312" si="1256">SUM(K313:K314)</f>
        <v>0</v>
      </c>
      <c r="L312" s="137">
        <f t="shared" ref="L312" si="1257">SUM(L313:L314)</f>
        <v>0</v>
      </c>
      <c r="M312" s="137">
        <f t="shared" ref="M312" si="1258">SUM(M313:M314)</f>
        <v>0</v>
      </c>
      <c r="N312" s="137">
        <f t="shared" ref="N312" si="1259">SUM(N313:N314)</f>
        <v>0</v>
      </c>
      <c r="O312" s="137">
        <f t="shared" ref="O312" si="1260">SUM(O313:O314)</f>
        <v>0</v>
      </c>
      <c r="P312" s="137">
        <f t="shared" ref="P312" si="1261">SUM(P313:P314)</f>
        <v>0</v>
      </c>
      <c r="Q312" s="137">
        <f t="shared" ref="Q312" si="1262">SUM(Q313:Q314)</f>
        <v>0</v>
      </c>
      <c r="R312" s="137">
        <f t="shared" ref="R312" si="1263">SUM(R313:R314)</f>
        <v>0</v>
      </c>
      <c r="S312" s="137">
        <f t="shared" ref="S312" si="1264">SUM(S313:S314)</f>
        <v>0</v>
      </c>
      <c r="T312" s="137">
        <f t="shared" ref="T312" si="1265">SUM(T313:T314)</f>
        <v>0</v>
      </c>
      <c r="U312" s="137">
        <f t="shared" ref="U312" si="1266">SUM(U313:U314)</f>
        <v>0</v>
      </c>
      <c r="V312" s="137">
        <f t="shared" ref="V312" si="1267">SUM(V313:V314)</f>
        <v>0</v>
      </c>
      <c r="W312" s="137">
        <f t="shared" ref="W312" si="1268">SUM(W313:W314)</f>
        <v>0</v>
      </c>
      <c r="X312" s="137">
        <f t="shared" ref="X312" si="1269">SUM(X313:X314)</f>
        <v>0</v>
      </c>
      <c r="Y312" s="137">
        <f t="shared" ref="Y312" si="1270">SUM(Y313:Y314)</f>
        <v>0</v>
      </c>
      <c r="Z312" s="137">
        <f t="shared" ref="Z312" si="1271">SUM(Z313:Z314)</f>
        <v>0</v>
      </c>
      <c r="AA312" s="137">
        <f t="shared" ref="AA312" si="1272">SUM(AA313:AA314)</f>
        <v>0</v>
      </c>
      <c r="AB312" s="126">
        <f t="shared" ref="AB312:AB319" si="1273">SUM(C312:AA312)</f>
        <v>0</v>
      </c>
    </row>
    <row r="313" spans="2:30" ht="15.75" customHeight="1" x14ac:dyDescent="0.45">
      <c r="B313" s="128" t="str">
        <f>$B$220</f>
        <v>M3n1 - Finansinės veiklos (palūkanų) pajamos</v>
      </c>
      <c r="C313" s="139">
        <f>C220*(1+'Bazinės prielaidos'!$E$13)</f>
        <v>0</v>
      </c>
      <c r="D313" s="139">
        <f>D220*(1+'Bazinės prielaidos'!$E$13)</f>
        <v>0</v>
      </c>
      <c r="E313" s="139">
        <f>E220*(1+'Bazinės prielaidos'!$E$13)</f>
        <v>0</v>
      </c>
      <c r="F313" s="139">
        <f>F220*(1+'Bazinės prielaidos'!$E$13)</f>
        <v>0</v>
      </c>
      <c r="G313" s="139">
        <f>G220*(1+'Bazinės prielaidos'!$E$13)</f>
        <v>0</v>
      </c>
      <c r="H313" s="139">
        <f>H220*(1+'Bazinės prielaidos'!$E$13)</f>
        <v>0</v>
      </c>
      <c r="I313" s="139">
        <f>I220*(1+'Bazinės prielaidos'!$E$13)</f>
        <v>0</v>
      </c>
      <c r="J313" s="139">
        <f>J220*(1+'Bazinės prielaidos'!$E$13)</f>
        <v>0</v>
      </c>
      <c r="K313" s="139">
        <f>K220*(1+'Bazinės prielaidos'!$E$13)</f>
        <v>0</v>
      </c>
      <c r="L313" s="139">
        <f>L220*(1+'Bazinės prielaidos'!$E$13)</f>
        <v>0</v>
      </c>
      <c r="M313" s="139">
        <f>M220*(1+'Bazinės prielaidos'!$E$13)</f>
        <v>0</v>
      </c>
      <c r="N313" s="139">
        <f>N220*(1+'Bazinės prielaidos'!$E$13)</f>
        <v>0</v>
      </c>
      <c r="O313" s="139">
        <f>O220*(1+'Bazinės prielaidos'!$E$13)</f>
        <v>0</v>
      </c>
      <c r="P313" s="139">
        <f>P220*(1+'Bazinės prielaidos'!$E$13)</f>
        <v>0</v>
      </c>
      <c r="Q313" s="139">
        <f>Q220*(1+'Bazinės prielaidos'!$E$13)</f>
        <v>0</v>
      </c>
      <c r="R313" s="139">
        <f>R220*(1+'Bazinės prielaidos'!$E$13)</f>
        <v>0</v>
      </c>
      <c r="S313" s="139">
        <f>S220*(1+'Bazinės prielaidos'!$E$13)</f>
        <v>0</v>
      </c>
      <c r="T313" s="139">
        <f>T220*(1+'Bazinės prielaidos'!$E$13)</f>
        <v>0</v>
      </c>
      <c r="U313" s="139">
        <f>U220*(1+'Bazinės prielaidos'!$E$13)</f>
        <v>0</v>
      </c>
      <c r="V313" s="139">
        <f>V220*(1+'Bazinės prielaidos'!$E$13)</f>
        <v>0</v>
      </c>
      <c r="W313" s="139">
        <f>W220*(1+'Bazinės prielaidos'!$E$13)</f>
        <v>0</v>
      </c>
      <c r="X313" s="139">
        <f>X220*(1+'Bazinės prielaidos'!$E$13)</f>
        <v>0</v>
      </c>
      <c r="Y313" s="139">
        <f>Y220*(1+'Bazinės prielaidos'!$E$13)</f>
        <v>0</v>
      </c>
      <c r="Z313" s="139">
        <f>Z220*(1+'Bazinės prielaidos'!$E$13)</f>
        <v>0</v>
      </c>
      <c r="AA313" s="139">
        <f>AA220*(1+'Bazinės prielaidos'!$E$13)</f>
        <v>0</v>
      </c>
      <c r="AB313" s="129">
        <f t="shared" si="1273"/>
        <v>0</v>
      </c>
    </row>
    <row r="314" spans="2:30" ht="15.75" customHeight="1" x14ac:dyDescent="0.45">
      <c r="B314" s="128" t="str">
        <f>$B$221</f>
        <v>M3n2 - Investicinės veiklos ir nuosavo kapitalo pajamos</v>
      </c>
      <c r="C314" s="139">
        <f>C221*(1+'Bazinės prielaidos'!$E$13)</f>
        <v>0</v>
      </c>
      <c r="D314" s="139">
        <f>D221*(1+'Bazinės prielaidos'!$E$13)</f>
        <v>0</v>
      </c>
      <c r="E314" s="139">
        <f>E221*(1+'Bazinės prielaidos'!$E$13)</f>
        <v>0</v>
      </c>
      <c r="F314" s="139">
        <f>F221*(1+'Bazinės prielaidos'!$E$13)</f>
        <v>0</v>
      </c>
      <c r="G314" s="139">
        <f>G221*(1+'Bazinės prielaidos'!$E$13)</f>
        <v>0</v>
      </c>
      <c r="H314" s="139">
        <f>H221*(1+'Bazinės prielaidos'!$E$13)</f>
        <v>0</v>
      </c>
      <c r="I314" s="139">
        <f>I221*(1+'Bazinės prielaidos'!$E$13)</f>
        <v>0</v>
      </c>
      <c r="J314" s="139">
        <f>J221*(1+'Bazinės prielaidos'!$E$13)</f>
        <v>0</v>
      </c>
      <c r="K314" s="139">
        <f>K221*(1+'Bazinės prielaidos'!$E$13)</f>
        <v>0</v>
      </c>
      <c r="L314" s="139">
        <f>L221*(1+'Bazinės prielaidos'!$E$13)</f>
        <v>0</v>
      </c>
      <c r="M314" s="139">
        <f>M221*(1+'Bazinės prielaidos'!$E$13)</f>
        <v>0</v>
      </c>
      <c r="N314" s="139">
        <f>N221*(1+'Bazinės prielaidos'!$E$13)</f>
        <v>0</v>
      </c>
      <c r="O314" s="139">
        <f>O221*(1+'Bazinės prielaidos'!$E$13)</f>
        <v>0</v>
      </c>
      <c r="P314" s="139">
        <f>P221*(1+'Bazinės prielaidos'!$E$13)</f>
        <v>0</v>
      </c>
      <c r="Q314" s="139">
        <f>Q221*(1+'Bazinės prielaidos'!$E$13)</f>
        <v>0</v>
      </c>
      <c r="R314" s="139">
        <f>R221*(1+'Bazinės prielaidos'!$E$13)</f>
        <v>0</v>
      </c>
      <c r="S314" s="139">
        <f>S221*(1+'Bazinės prielaidos'!$E$13)</f>
        <v>0</v>
      </c>
      <c r="T314" s="139">
        <f>T221*(1+'Bazinės prielaidos'!$E$13)</f>
        <v>0</v>
      </c>
      <c r="U314" s="139">
        <f>U221*(1+'Bazinės prielaidos'!$E$13)</f>
        <v>0</v>
      </c>
      <c r="V314" s="139">
        <f>V221*(1+'Bazinės prielaidos'!$E$13)</f>
        <v>0</v>
      </c>
      <c r="W314" s="139">
        <f>W221*(1+'Bazinės prielaidos'!$E$13)</f>
        <v>0</v>
      </c>
      <c r="X314" s="139">
        <f>X221*(1+'Bazinės prielaidos'!$E$13)</f>
        <v>0</v>
      </c>
      <c r="Y314" s="139">
        <f>Y221*(1+'Bazinės prielaidos'!$E$13)</f>
        <v>0</v>
      </c>
      <c r="Z314" s="139">
        <f>Z221*(1+'Bazinės prielaidos'!$E$13)</f>
        <v>0</v>
      </c>
      <c r="AA314" s="139">
        <f>AA221*(1+'Bazinės prielaidos'!$E$13)</f>
        <v>0</v>
      </c>
      <c r="AB314" s="129">
        <f t="shared" si="1273"/>
        <v>0</v>
      </c>
    </row>
    <row r="315" spans="2:30" ht="15.75" customHeight="1" x14ac:dyDescent="0.45">
      <c r="B315" s="127" t="str">
        <f>$B$222</f>
        <v>M4 - Paslaugų teikimo ir priežiūros pajamos</v>
      </c>
      <c r="C315" s="137">
        <f>SUM(C316:C317)</f>
        <v>0</v>
      </c>
      <c r="D315" s="137">
        <f t="shared" ref="D315" si="1274">SUM(D316:D317)</f>
        <v>0</v>
      </c>
      <c r="E315" s="137">
        <f t="shared" ref="E315" si="1275">SUM(E316:E317)</f>
        <v>0</v>
      </c>
      <c r="F315" s="137">
        <f t="shared" ref="F315" si="1276">SUM(F316:F317)</f>
        <v>0</v>
      </c>
      <c r="G315" s="137">
        <f t="shared" ref="G315" si="1277">SUM(G316:G317)</f>
        <v>0</v>
      </c>
      <c r="H315" s="137">
        <f t="shared" ref="H315" si="1278">SUM(H316:H317)</f>
        <v>0</v>
      </c>
      <c r="I315" s="137">
        <f t="shared" ref="I315" si="1279">SUM(I316:I317)</f>
        <v>0</v>
      </c>
      <c r="J315" s="137">
        <f t="shared" ref="J315" si="1280">SUM(J316:J317)</f>
        <v>0</v>
      </c>
      <c r="K315" s="137">
        <f t="shared" ref="K315" si="1281">SUM(K316:K317)</f>
        <v>0</v>
      </c>
      <c r="L315" s="137">
        <f t="shared" ref="L315" si="1282">SUM(L316:L317)</f>
        <v>0</v>
      </c>
      <c r="M315" s="137">
        <f t="shared" ref="M315" si="1283">SUM(M316:M317)</f>
        <v>0</v>
      </c>
      <c r="N315" s="137">
        <f t="shared" ref="N315" si="1284">SUM(N316:N317)</f>
        <v>0</v>
      </c>
      <c r="O315" s="137">
        <f t="shared" ref="O315" si="1285">SUM(O316:O317)</f>
        <v>0</v>
      </c>
      <c r="P315" s="137">
        <f t="shared" ref="P315" si="1286">SUM(P316:P317)</f>
        <v>0</v>
      </c>
      <c r="Q315" s="137">
        <f t="shared" ref="Q315" si="1287">SUM(Q316:Q317)</f>
        <v>0</v>
      </c>
      <c r="R315" s="137">
        <f t="shared" ref="R315" si="1288">SUM(R316:R317)</f>
        <v>0</v>
      </c>
      <c r="S315" s="137">
        <f t="shared" ref="S315" si="1289">SUM(S316:S317)</f>
        <v>0</v>
      </c>
      <c r="T315" s="137">
        <f t="shared" ref="T315" si="1290">SUM(T316:T317)</f>
        <v>0</v>
      </c>
      <c r="U315" s="137">
        <f t="shared" ref="U315" si="1291">SUM(U316:U317)</f>
        <v>0</v>
      </c>
      <c r="V315" s="137">
        <f t="shared" ref="V315" si="1292">SUM(V316:V317)</f>
        <v>0</v>
      </c>
      <c r="W315" s="137">
        <f t="shared" ref="W315" si="1293">SUM(W316:W317)</f>
        <v>0</v>
      </c>
      <c r="X315" s="137">
        <f t="shared" ref="X315" si="1294">SUM(X316:X317)</f>
        <v>0</v>
      </c>
      <c r="Y315" s="137">
        <f t="shared" ref="Y315" si="1295">SUM(Y316:Y317)</f>
        <v>0</v>
      </c>
      <c r="Z315" s="137">
        <f t="shared" ref="Z315" si="1296">SUM(Z316:Z317)</f>
        <v>0</v>
      </c>
      <c r="AA315" s="137">
        <f t="shared" ref="AA315" si="1297">SUM(AA316:AA317)</f>
        <v>0</v>
      </c>
      <c r="AB315" s="126">
        <f t="shared" si="1273"/>
        <v>0</v>
      </c>
    </row>
    <row r="316" spans="2:30" s="107" customFormat="1" ht="15.75" customHeight="1" x14ac:dyDescent="0.45">
      <c r="B316" s="128" t="str">
        <f>$B$223</f>
        <v>M4.1 - Paslaugų teikimo ir remonto pajamos</v>
      </c>
      <c r="C316" s="139">
        <f>C223*(1+'Bazinės prielaidos'!$E$13)</f>
        <v>0</v>
      </c>
      <c r="D316" s="139">
        <f>D223*(1+'Bazinės prielaidos'!$E$13)</f>
        <v>0</v>
      </c>
      <c r="E316" s="139">
        <f>E223*(1+'Bazinės prielaidos'!$E$13)</f>
        <v>0</v>
      </c>
      <c r="F316" s="139">
        <f>F223*(1+'Bazinės prielaidos'!$E$13)</f>
        <v>0</v>
      </c>
      <c r="G316" s="139">
        <f>G223*(1+'Bazinės prielaidos'!$E$13)</f>
        <v>0</v>
      </c>
      <c r="H316" s="139">
        <f>H223*(1+'Bazinės prielaidos'!$E$13)</f>
        <v>0</v>
      </c>
      <c r="I316" s="139">
        <f>I223*(1+'Bazinės prielaidos'!$E$13)</f>
        <v>0</v>
      </c>
      <c r="J316" s="139">
        <f>J223*(1+'Bazinės prielaidos'!$E$13)</f>
        <v>0</v>
      </c>
      <c r="K316" s="139">
        <f>K223*(1+'Bazinės prielaidos'!$E$13)</f>
        <v>0</v>
      </c>
      <c r="L316" s="139">
        <f>L223*(1+'Bazinės prielaidos'!$E$13)</f>
        <v>0</v>
      </c>
      <c r="M316" s="139">
        <f>M223*(1+'Bazinės prielaidos'!$E$13)</f>
        <v>0</v>
      </c>
      <c r="N316" s="139">
        <f>N223*(1+'Bazinės prielaidos'!$E$13)</f>
        <v>0</v>
      </c>
      <c r="O316" s="139">
        <f>O223*(1+'Bazinės prielaidos'!$E$13)</f>
        <v>0</v>
      </c>
      <c r="P316" s="139">
        <f>P223*(1+'Bazinės prielaidos'!$E$13)</f>
        <v>0</v>
      </c>
      <c r="Q316" s="139">
        <f>Q223*(1+'Bazinės prielaidos'!$E$13)</f>
        <v>0</v>
      </c>
      <c r="R316" s="139">
        <f>R223*(1+'Bazinės prielaidos'!$E$13)</f>
        <v>0</v>
      </c>
      <c r="S316" s="139">
        <f>S223*(1+'Bazinės prielaidos'!$E$13)</f>
        <v>0</v>
      </c>
      <c r="T316" s="139">
        <f>T223*(1+'Bazinės prielaidos'!$E$13)</f>
        <v>0</v>
      </c>
      <c r="U316" s="139">
        <f>U223*(1+'Bazinės prielaidos'!$E$13)</f>
        <v>0</v>
      </c>
      <c r="V316" s="139">
        <f>V223*(1+'Bazinės prielaidos'!$E$13)</f>
        <v>0</v>
      </c>
      <c r="W316" s="139">
        <f>W223*(1+'Bazinės prielaidos'!$E$13)</f>
        <v>0</v>
      </c>
      <c r="X316" s="139">
        <f>X223*(1+'Bazinės prielaidos'!$E$13)</f>
        <v>0</v>
      </c>
      <c r="Y316" s="139">
        <f>Y223*(1+'Bazinės prielaidos'!$E$13)</f>
        <v>0</v>
      </c>
      <c r="Z316" s="139">
        <f>Z223*(1+'Bazinės prielaidos'!$E$13)</f>
        <v>0</v>
      </c>
      <c r="AA316" s="139">
        <f>AA223*(1+'Bazinės prielaidos'!$E$13)</f>
        <v>0</v>
      </c>
      <c r="AB316" s="129">
        <f t="shared" si="1273"/>
        <v>0</v>
      </c>
    </row>
    <row r="317" spans="2:30" s="107" customFormat="1" ht="15.75" customHeight="1" x14ac:dyDescent="0.45">
      <c r="B317" s="128" t="str">
        <f>$B$224</f>
        <v>M4.2 - Atnaujinimo pajamos</v>
      </c>
      <c r="C317" s="139">
        <f>C224*(1+'Bazinės prielaidos'!$E$13)</f>
        <v>0</v>
      </c>
      <c r="D317" s="139">
        <f>D224*(1+'Bazinės prielaidos'!$E$13)</f>
        <v>0</v>
      </c>
      <c r="E317" s="139">
        <f>E224*(1+'Bazinės prielaidos'!$E$13)</f>
        <v>0</v>
      </c>
      <c r="F317" s="139">
        <f>F224*(1+'Bazinės prielaidos'!$E$13)</f>
        <v>0</v>
      </c>
      <c r="G317" s="139">
        <f>G224*(1+'Bazinės prielaidos'!$E$13)</f>
        <v>0</v>
      </c>
      <c r="H317" s="139">
        <f>H224*(1+'Bazinės prielaidos'!$E$13)</f>
        <v>0</v>
      </c>
      <c r="I317" s="139">
        <f>I224*(1+'Bazinės prielaidos'!$E$13)</f>
        <v>0</v>
      </c>
      <c r="J317" s="139">
        <f>J224*(1+'Bazinės prielaidos'!$E$13)</f>
        <v>0</v>
      </c>
      <c r="K317" s="139">
        <f>K224*(1+'Bazinės prielaidos'!$E$13)</f>
        <v>0</v>
      </c>
      <c r="L317" s="139">
        <f>L224*(1+'Bazinės prielaidos'!$E$13)</f>
        <v>0</v>
      </c>
      <c r="M317" s="139">
        <f>M224*(1+'Bazinės prielaidos'!$E$13)</f>
        <v>0</v>
      </c>
      <c r="N317" s="139">
        <f>N224*(1+'Bazinės prielaidos'!$E$13)</f>
        <v>0</v>
      </c>
      <c r="O317" s="139">
        <f>O224*(1+'Bazinės prielaidos'!$E$13)</f>
        <v>0</v>
      </c>
      <c r="P317" s="139">
        <f>P224*(1+'Bazinės prielaidos'!$E$13)</f>
        <v>0</v>
      </c>
      <c r="Q317" s="139">
        <f>Q224*(1+'Bazinės prielaidos'!$E$13)</f>
        <v>0</v>
      </c>
      <c r="R317" s="139">
        <f>R224*(1+'Bazinės prielaidos'!$E$13)</f>
        <v>0</v>
      </c>
      <c r="S317" s="139">
        <f>S224*(1+'Bazinės prielaidos'!$E$13)</f>
        <v>0</v>
      </c>
      <c r="T317" s="139">
        <f>T224*(1+'Bazinės prielaidos'!$E$13)</f>
        <v>0</v>
      </c>
      <c r="U317" s="139">
        <f>U224*(1+'Bazinės prielaidos'!$E$13)</f>
        <v>0</v>
      </c>
      <c r="V317" s="139">
        <f>V224*(1+'Bazinės prielaidos'!$E$13)</f>
        <v>0</v>
      </c>
      <c r="W317" s="139">
        <f>W224*(1+'Bazinės prielaidos'!$E$13)</f>
        <v>0</v>
      </c>
      <c r="X317" s="139">
        <f>X224*(1+'Bazinės prielaidos'!$E$13)</f>
        <v>0</v>
      </c>
      <c r="Y317" s="139">
        <f>Y224*(1+'Bazinės prielaidos'!$E$13)</f>
        <v>0</v>
      </c>
      <c r="Z317" s="139">
        <f>Z224*(1+'Bazinės prielaidos'!$E$13)</f>
        <v>0</v>
      </c>
      <c r="AA317" s="139">
        <f>AA224*(1+'Bazinės prielaidos'!$E$13)</f>
        <v>0</v>
      </c>
      <c r="AB317" s="129">
        <f t="shared" si="1273"/>
        <v>0</v>
      </c>
    </row>
    <row r="318" spans="2:30" ht="15.75" customHeight="1" x14ac:dyDescent="0.45">
      <c r="B318" s="127" t="str">
        <f>$B$225</f>
        <v>M5 - Administravimo ir valdymo pajamos</v>
      </c>
      <c r="C318" s="137">
        <f>C225*(1+'Bazinės prielaidos'!$E$13)</f>
        <v>0</v>
      </c>
      <c r="D318" s="137">
        <f>D225*(1+'Bazinės prielaidos'!$E$13)</f>
        <v>0</v>
      </c>
      <c r="E318" s="137">
        <f>E225*(1+'Bazinės prielaidos'!$E$13)</f>
        <v>0</v>
      </c>
      <c r="F318" s="137">
        <f>F225*(1+'Bazinės prielaidos'!$E$13)</f>
        <v>0</v>
      </c>
      <c r="G318" s="137">
        <f>G225*(1+'Bazinės prielaidos'!$E$13)</f>
        <v>0</v>
      </c>
      <c r="H318" s="137">
        <f>H225*(1+'Bazinės prielaidos'!$E$13)</f>
        <v>0</v>
      </c>
      <c r="I318" s="137">
        <f>I225*(1+'Bazinės prielaidos'!$E$13)</f>
        <v>0</v>
      </c>
      <c r="J318" s="137">
        <f>J225*(1+'Bazinės prielaidos'!$E$13)</f>
        <v>0</v>
      </c>
      <c r="K318" s="137">
        <f>K225*(1+'Bazinės prielaidos'!$E$13)</f>
        <v>0</v>
      </c>
      <c r="L318" s="137">
        <f>L225*(1+'Bazinės prielaidos'!$E$13)</f>
        <v>0</v>
      </c>
      <c r="M318" s="137">
        <f>M225*(1+'Bazinės prielaidos'!$E$13)</f>
        <v>0</v>
      </c>
      <c r="N318" s="137">
        <f>N225*(1+'Bazinės prielaidos'!$E$13)</f>
        <v>0</v>
      </c>
      <c r="O318" s="137">
        <f>O225*(1+'Bazinės prielaidos'!$E$13)</f>
        <v>0</v>
      </c>
      <c r="P318" s="137">
        <f>P225*(1+'Bazinės prielaidos'!$E$13)</f>
        <v>0</v>
      </c>
      <c r="Q318" s="137">
        <f>Q225*(1+'Bazinės prielaidos'!$E$13)</f>
        <v>0</v>
      </c>
      <c r="R318" s="137">
        <f>R225*(1+'Bazinės prielaidos'!$E$13)</f>
        <v>0</v>
      </c>
      <c r="S318" s="137">
        <f>S225*(1+'Bazinės prielaidos'!$E$13)</f>
        <v>0</v>
      </c>
      <c r="T318" s="137">
        <f>T225*(1+'Bazinės prielaidos'!$E$13)</f>
        <v>0</v>
      </c>
      <c r="U318" s="137">
        <f>U225*(1+'Bazinės prielaidos'!$E$13)</f>
        <v>0</v>
      </c>
      <c r="V318" s="137">
        <f>V225*(1+'Bazinės prielaidos'!$E$13)</f>
        <v>0</v>
      </c>
      <c r="W318" s="137">
        <f>W225*(1+'Bazinės prielaidos'!$E$13)</f>
        <v>0</v>
      </c>
      <c r="X318" s="137">
        <f>X225*(1+'Bazinės prielaidos'!$E$13)</f>
        <v>0</v>
      </c>
      <c r="Y318" s="137">
        <f>Y225*(1+'Bazinės prielaidos'!$E$13)</f>
        <v>0</v>
      </c>
      <c r="Z318" s="137">
        <f>Z225*(1+'Bazinės prielaidos'!$E$13)</f>
        <v>0</v>
      </c>
      <c r="AA318" s="137">
        <f>AA225*(1+'Bazinės prielaidos'!$E$13)</f>
        <v>0</v>
      </c>
      <c r="AB318" s="126">
        <f t="shared" si="1273"/>
        <v>0</v>
      </c>
    </row>
    <row r="319" spans="2:30" s="108" customFormat="1" ht="15.75" customHeight="1" x14ac:dyDescent="0.45">
      <c r="B319" s="130" t="str">
        <f>$B$226</f>
        <v>Viso:</v>
      </c>
      <c r="C319" s="126">
        <f>SUM(C309,C312,C315,C318)</f>
        <v>0</v>
      </c>
      <c r="D319" s="126">
        <f t="shared" ref="D319" si="1298">SUM(D309,D312,D315,D318)</f>
        <v>0</v>
      </c>
      <c r="E319" s="126">
        <f t="shared" ref="E319" si="1299">SUM(E309,E312,E315,E318)</f>
        <v>0</v>
      </c>
      <c r="F319" s="126">
        <f t="shared" ref="F319" si="1300">SUM(F309,F312,F315,F318)</f>
        <v>0</v>
      </c>
      <c r="G319" s="126">
        <f t="shared" ref="G319" si="1301">SUM(G309,G312,G315,G318)</f>
        <v>0</v>
      </c>
      <c r="H319" s="126">
        <f t="shared" ref="H319" si="1302">SUM(H309,H312,H315,H318)</f>
        <v>0</v>
      </c>
      <c r="I319" s="126">
        <f t="shared" ref="I319" si="1303">SUM(I309,I312,I315,I318)</f>
        <v>0</v>
      </c>
      <c r="J319" s="126">
        <f t="shared" ref="J319" si="1304">SUM(J309,J312,J315,J318)</f>
        <v>0</v>
      </c>
      <c r="K319" s="126">
        <f t="shared" ref="K319" si="1305">SUM(K309,K312,K315,K318)</f>
        <v>0</v>
      </c>
      <c r="L319" s="126">
        <f t="shared" ref="L319" si="1306">SUM(L309,L312,L315,L318)</f>
        <v>0</v>
      </c>
      <c r="M319" s="126">
        <f t="shared" ref="M319" si="1307">SUM(M309,M312,M315,M318)</f>
        <v>0</v>
      </c>
      <c r="N319" s="126">
        <f t="shared" ref="N319" si="1308">SUM(N309,N312,N315,N318)</f>
        <v>0</v>
      </c>
      <c r="O319" s="126">
        <f t="shared" ref="O319" si="1309">SUM(O309,O312,O315,O318)</f>
        <v>0</v>
      </c>
      <c r="P319" s="126">
        <f t="shared" ref="P319" si="1310">SUM(P309,P312,P315,P318)</f>
        <v>0</v>
      </c>
      <c r="Q319" s="126">
        <f t="shared" ref="Q319" si="1311">SUM(Q309,Q312,Q315,Q318)</f>
        <v>0</v>
      </c>
      <c r="R319" s="126">
        <f t="shared" ref="R319" si="1312">SUM(R309,R312,R315,R318)</f>
        <v>0</v>
      </c>
      <c r="S319" s="126">
        <f t="shared" ref="S319" si="1313">SUM(S309,S312,S315,S318)</f>
        <v>0</v>
      </c>
      <c r="T319" s="126">
        <f t="shared" ref="T319" si="1314">SUM(T309,T312,T315,T318)</f>
        <v>0</v>
      </c>
      <c r="U319" s="126">
        <f t="shared" ref="U319" si="1315">SUM(U309,U312,U315,U318)</f>
        <v>0</v>
      </c>
      <c r="V319" s="126">
        <f t="shared" ref="V319" si="1316">SUM(V309,V312,V315,V318)</f>
        <v>0</v>
      </c>
      <c r="W319" s="126">
        <f t="shared" ref="W319" si="1317">SUM(W309,W312,W315,W318)</f>
        <v>0</v>
      </c>
      <c r="X319" s="126">
        <f t="shared" ref="X319" si="1318">SUM(X309,X312,X315,X318)</f>
        <v>0</v>
      </c>
      <c r="Y319" s="126">
        <f t="shared" ref="Y319" si="1319">SUM(Y309,Y312,Y315,Y318)</f>
        <v>0</v>
      </c>
      <c r="Z319" s="126">
        <f t="shared" ref="Z319" si="1320">SUM(Z309,Z312,Z315,Z318)</f>
        <v>0</v>
      </c>
      <c r="AA319" s="126">
        <f t="shared" ref="AA319" si="1321">SUM(AA309,AA312,AA315,AA318)</f>
        <v>0</v>
      </c>
      <c r="AB319" s="126">
        <f t="shared" si="1273"/>
        <v>0</v>
      </c>
      <c r="AD319" s="109"/>
    </row>
    <row r="321" spans="2:30" x14ac:dyDescent="0.45">
      <c r="B321" s="108" t="s">
        <v>3</v>
      </c>
    </row>
    <row r="323" spans="2:30" x14ac:dyDescent="0.45">
      <c r="B323" s="124" t="s">
        <v>1</v>
      </c>
      <c r="C323" s="124">
        <f>YEAR('Bazinės prielaidos'!$E$8)</f>
        <v>2023</v>
      </c>
      <c r="D323" s="124">
        <f>C323+1</f>
        <v>2024</v>
      </c>
      <c r="E323" s="124">
        <f t="shared" ref="E323:AA323" si="1322">D323+1</f>
        <v>2025</v>
      </c>
      <c r="F323" s="124">
        <f t="shared" si="1322"/>
        <v>2026</v>
      </c>
      <c r="G323" s="124">
        <f t="shared" si="1322"/>
        <v>2027</v>
      </c>
      <c r="H323" s="124">
        <f t="shared" si="1322"/>
        <v>2028</v>
      </c>
      <c r="I323" s="124">
        <f t="shared" si="1322"/>
        <v>2029</v>
      </c>
      <c r="J323" s="124">
        <f t="shared" si="1322"/>
        <v>2030</v>
      </c>
      <c r="K323" s="124">
        <f t="shared" si="1322"/>
        <v>2031</v>
      </c>
      <c r="L323" s="124">
        <f t="shared" si="1322"/>
        <v>2032</v>
      </c>
      <c r="M323" s="124">
        <f t="shared" si="1322"/>
        <v>2033</v>
      </c>
      <c r="N323" s="124">
        <f t="shared" si="1322"/>
        <v>2034</v>
      </c>
      <c r="O323" s="124">
        <f t="shared" si="1322"/>
        <v>2035</v>
      </c>
      <c r="P323" s="124">
        <f t="shared" si="1322"/>
        <v>2036</v>
      </c>
      <c r="Q323" s="124">
        <f t="shared" si="1322"/>
        <v>2037</v>
      </c>
      <c r="R323" s="124">
        <f t="shared" si="1322"/>
        <v>2038</v>
      </c>
      <c r="S323" s="124">
        <f t="shared" si="1322"/>
        <v>2039</v>
      </c>
      <c r="T323" s="124">
        <f t="shared" si="1322"/>
        <v>2040</v>
      </c>
      <c r="U323" s="124">
        <f t="shared" si="1322"/>
        <v>2041</v>
      </c>
      <c r="V323" s="124">
        <f t="shared" si="1322"/>
        <v>2042</v>
      </c>
      <c r="W323" s="124">
        <f t="shared" si="1322"/>
        <v>2043</v>
      </c>
      <c r="X323" s="124">
        <f t="shared" si="1322"/>
        <v>2044</v>
      </c>
      <c r="Y323" s="124">
        <f t="shared" si="1322"/>
        <v>2045</v>
      </c>
      <c r="Z323" s="124">
        <f t="shared" si="1322"/>
        <v>2046</v>
      </c>
      <c r="AA323" s="124">
        <f t="shared" si="1322"/>
        <v>2047</v>
      </c>
      <c r="AB323" s="124" t="s">
        <v>71</v>
      </c>
    </row>
    <row r="324" spans="2:30" ht="15.75" customHeight="1" x14ac:dyDescent="0.45">
      <c r="B324" s="112" t="str">
        <f>$B$216</f>
        <v>M1 ir M2 - nuosavo ir skolinto kapitalo srautai</v>
      </c>
      <c r="C324" s="137">
        <f>SUM(C325:C326)</f>
        <v>0</v>
      </c>
      <c r="D324" s="137">
        <f t="shared" ref="D324" si="1323">SUM(D325:D326)</f>
        <v>0</v>
      </c>
      <c r="E324" s="137">
        <f t="shared" ref="E324" si="1324">SUM(E325:E326)</f>
        <v>0</v>
      </c>
      <c r="F324" s="137">
        <f t="shared" ref="F324" si="1325">SUM(F325:F326)</f>
        <v>0</v>
      </c>
      <c r="G324" s="137">
        <f t="shared" ref="G324" si="1326">SUM(G325:G326)</f>
        <v>0</v>
      </c>
      <c r="H324" s="137">
        <f t="shared" ref="H324" si="1327">SUM(H325:H326)</f>
        <v>0</v>
      </c>
      <c r="I324" s="137">
        <f t="shared" ref="I324" si="1328">SUM(I325:I326)</f>
        <v>0</v>
      </c>
      <c r="J324" s="137">
        <f t="shared" ref="J324" si="1329">SUM(J325:J326)</f>
        <v>0</v>
      </c>
      <c r="K324" s="137">
        <f t="shared" ref="K324" si="1330">SUM(K325:K326)</f>
        <v>0</v>
      </c>
      <c r="L324" s="137">
        <f t="shared" ref="L324" si="1331">SUM(L325:L326)</f>
        <v>0</v>
      </c>
      <c r="M324" s="137">
        <f t="shared" ref="M324" si="1332">SUM(M325:M326)</f>
        <v>0</v>
      </c>
      <c r="N324" s="137">
        <f t="shared" ref="N324" si="1333">SUM(N325:N326)</f>
        <v>0</v>
      </c>
      <c r="O324" s="137">
        <f t="shared" ref="O324" si="1334">SUM(O325:O326)</f>
        <v>0</v>
      </c>
      <c r="P324" s="137">
        <f t="shared" ref="P324" si="1335">SUM(P325:P326)</f>
        <v>0</v>
      </c>
      <c r="Q324" s="137">
        <f t="shared" ref="Q324" si="1336">SUM(Q325:Q326)</f>
        <v>0</v>
      </c>
      <c r="R324" s="137">
        <f t="shared" ref="R324" si="1337">SUM(R325:R326)</f>
        <v>0</v>
      </c>
      <c r="S324" s="137">
        <f t="shared" ref="S324" si="1338">SUM(S325:S326)</f>
        <v>0</v>
      </c>
      <c r="T324" s="137">
        <f t="shared" ref="T324" si="1339">SUM(T325:T326)</f>
        <v>0</v>
      </c>
      <c r="U324" s="137">
        <f t="shared" ref="U324" si="1340">SUM(U325:U326)</f>
        <v>0</v>
      </c>
      <c r="V324" s="137">
        <f t="shared" ref="V324" si="1341">SUM(V325:V326)</f>
        <v>0</v>
      </c>
      <c r="W324" s="137">
        <f t="shared" ref="W324" si="1342">SUM(W325:W326)</f>
        <v>0</v>
      </c>
      <c r="X324" s="137">
        <f t="shared" ref="X324" si="1343">SUM(X325:X326)</f>
        <v>0</v>
      </c>
      <c r="Y324" s="137">
        <f t="shared" ref="Y324" si="1344">SUM(Y325:Y326)</f>
        <v>0</v>
      </c>
      <c r="Z324" s="137">
        <f t="shared" ref="Z324" si="1345">SUM(Z325:Z326)</f>
        <v>0</v>
      </c>
      <c r="AA324" s="137">
        <f t="shared" ref="AA324" si="1346">SUM(AA325:AA326)</f>
        <v>0</v>
      </c>
      <c r="AB324" s="126">
        <f>SUM(C324:AA324)</f>
        <v>0</v>
      </c>
    </row>
    <row r="325" spans="2:30" ht="15.75" customHeight="1" x14ac:dyDescent="0.45">
      <c r="B325" s="135" t="str">
        <f>$B$217</f>
        <v>M1 - skolinto kapitalo srautai</v>
      </c>
      <c r="C325" s="139">
        <f>C232*(1+'Bazinės prielaidos'!$E$13)</f>
        <v>0</v>
      </c>
      <c r="D325" s="139">
        <f>D232*(1+'Bazinės prielaidos'!$E$13)</f>
        <v>0</v>
      </c>
      <c r="E325" s="139">
        <f>E232*(1+'Bazinės prielaidos'!$E$13)</f>
        <v>0</v>
      </c>
      <c r="F325" s="139">
        <f>F232*(1+'Bazinės prielaidos'!$E$13)</f>
        <v>0</v>
      </c>
      <c r="G325" s="139">
        <f>G232*(1+'Bazinės prielaidos'!$E$13)</f>
        <v>0</v>
      </c>
      <c r="H325" s="139">
        <f>H232*(1+'Bazinės prielaidos'!$E$13)</f>
        <v>0</v>
      </c>
      <c r="I325" s="139">
        <f>I232*(1+'Bazinės prielaidos'!$E$13)</f>
        <v>0</v>
      </c>
      <c r="J325" s="139">
        <f>J232*(1+'Bazinės prielaidos'!$E$13)</f>
        <v>0</v>
      </c>
      <c r="K325" s="139">
        <f>K232*(1+'Bazinės prielaidos'!$E$13)</f>
        <v>0</v>
      </c>
      <c r="L325" s="139">
        <f>L232*(1+'Bazinės prielaidos'!$E$13)</f>
        <v>0</v>
      </c>
      <c r="M325" s="139">
        <f>M232*(1+'Bazinės prielaidos'!$E$13)</f>
        <v>0</v>
      </c>
      <c r="N325" s="139">
        <f>N232*(1+'Bazinės prielaidos'!$E$13)</f>
        <v>0</v>
      </c>
      <c r="O325" s="139">
        <f>O232*(1+'Bazinės prielaidos'!$E$13)</f>
        <v>0</v>
      </c>
      <c r="P325" s="139">
        <f>P232*(1+'Bazinės prielaidos'!$E$13)</f>
        <v>0</v>
      </c>
      <c r="Q325" s="139">
        <f>Q232*(1+'Bazinės prielaidos'!$E$13)</f>
        <v>0</v>
      </c>
      <c r="R325" s="139">
        <f>R232*(1+'Bazinės prielaidos'!$E$13)</f>
        <v>0</v>
      </c>
      <c r="S325" s="139">
        <f>S232*(1+'Bazinės prielaidos'!$E$13)</f>
        <v>0</v>
      </c>
      <c r="T325" s="139">
        <f>T232*(1+'Bazinės prielaidos'!$E$13)</f>
        <v>0</v>
      </c>
      <c r="U325" s="139">
        <f>U232*(1+'Bazinės prielaidos'!$E$13)</f>
        <v>0</v>
      </c>
      <c r="V325" s="139">
        <f>V232*(1+'Bazinės prielaidos'!$E$13)</f>
        <v>0</v>
      </c>
      <c r="W325" s="139">
        <f>W232*(1+'Bazinės prielaidos'!$E$13)</f>
        <v>0</v>
      </c>
      <c r="X325" s="139">
        <f>X232*(1+'Bazinės prielaidos'!$E$13)</f>
        <v>0</v>
      </c>
      <c r="Y325" s="139">
        <f>Y232*(1+'Bazinės prielaidos'!$E$13)</f>
        <v>0</v>
      </c>
      <c r="Z325" s="139">
        <f>Z232*(1+'Bazinės prielaidos'!$E$13)</f>
        <v>0</v>
      </c>
      <c r="AA325" s="139">
        <f>AA232*(1+'Bazinės prielaidos'!$E$13)</f>
        <v>0</v>
      </c>
      <c r="AB325" s="129">
        <f t="shared" ref="AB325:AB334" si="1347">SUM(C325:AA325)</f>
        <v>0</v>
      </c>
    </row>
    <row r="326" spans="2:30" ht="15.75" customHeight="1" x14ac:dyDescent="0.45">
      <c r="B326" s="135" t="str">
        <f>$B$218</f>
        <v>M2 - nuosavo kapitalo srautai</v>
      </c>
      <c r="C326" s="139">
        <f>C233*(1+'Bazinės prielaidos'!$E$13)</f>
        <v>0</v>
      </c>
      <c r="D326" s="139">
        <f>D233*(1+'Bazinės prielaidos'!$E$13)</f>
        <v>0</v>
      </c>
      <c r="E326" s="139">
        <f>E233*(1+'Bazinės prielaidos'!$E$13)</f>
        <v>0</v>
      </c>
      <c r="F326" s="139">
        <f>F233*(1+'Bazinės prielaidos'!$E$13)</f>
        <v>0</v>
      </c>
      <c r="G326" s="139">
        <f>G233*(1+'Bazinės prielaidos'!$E$13)</f>
        <v>0</v>
      </c>
      <c r="H326" s="139">
        <f>H233*(1+'Bazinės prielaidos'!$E$13)</f>
        <v>0</v>
      </c>
      <c r="I326" s="139">
        <f>I233*(1+'Bazinės prielaidos'!$E$13)</f>
        <v>0</v>
      </c>
      <c r="J326" s="139">
        <f>J233*(1+'Bazinės prielaidos'!$E$13)</f>
        <v>0</v>
      </c>
      <c r="K326" s="139">
        <f>K233*(1+'Bazinės prielaidos'!$E$13)</f>
        <v>0</v>
      </c>
      <c r="L326" s="139">
        <f>L233*(1+'Bazinės prielaidos'!$E$13)</f>
        <v>0</v>
      </c>
      <c r="M326" s="139">
        <f>M233*(1+'Bazinės prielaidos'!$E$13)</f>
        <v>0</v>
      </c>
      <c r="N326" s="139">
        <f>N233*(1+'Bazinės prielaidos'!$E$13)</f>
        <v>0</v>
      </c>
      <c r="O326" s="139">
        <f>O233*(1+'Bazinės prielaidos'!$E$13)</f>
        <v>0</v>
      </c>
      <c r="P326" s="139">
        <f>P233*(1+'Bazinės prielaidos'!$E$13)</f>
        <v>0</v>
      </c>
      <c r="Q326" s="139">
        <f>Q233*(1+'Bazinės prielaidos'!$E$13)</f>
        <v>0</v>
      </c>
      <c r="R326" s="139">
        <f>R233*(1+'Bazinės prielaidos'!$E$13)</f>
        <v>0</v>
      </c>
      <c r="S326" s="139">
        <f>S233*(1+'Bazinės prielaidos'!$E$13)</f>
        <v>0</v>
      </c>
      <c r="T326" s="139">
        <f>T233*(1+'Bazinės prielaidos'!$E$13)</f>
        <v>0</v>
      </c>
      <c r="U326" s="139">
        <f>U233*(1+'Bazinės prielaidos'!$E$13)</f>
        <v>0</v>
      </c>
      <c r="V326" s="139">
        <f>V233*(1+'Bazinės prielaidos'!$E$13)</f>
        <v>0</v>
      </c>
      <c r="W326" s="139">
        <f>W233*(1+'Bazinės prielaidos'!$E$13)</f>
        <v>0</v>
      </c>
      <c r="X326" s="139">
        <f>X233*(1+'Bazinės prielaidos'!$E$13)</f>
        <v>0</v>
      </c>
      <c r="Y326" s="139">
        <f>Y233*(1+'Bazinės prielaidos'!$E$13)</f>
        <v>0</v>
      </c>
      <c r="Z326" s="139">
        <f>Z233*(1+'Bazinės prielaidos'!$E$13)</f>
        <v>0</v>
      </c>
      <c r="AA326" s="139">
        <f>AA233*(1+'Bazinės prielaidos'!$E$13)</f>
        <v>0</v>
      </c>
      <c r="AB326" s="129">
        <f t="shared" si="1347"/>
        <v>0</v>
      </c>
    </row>
    <row r="327" spans="2:30" ht="15.75" customHeight="1" x14ac:dyDescent="0.45">
      <c r="B327" s="127" t="str">
        <f>$B$219</f>
        <v>M3 - Finansinės ir investicinės veiklos pajamos</v>
      </c>
      <c r="C327" s="137">
        <f>SUM(C328:C329)</f>
        <v>0</v>
      </c>
      <c r="D327" s="137">
        <f t="shared" ref="D327" si="1348">SUM(D328:D329)</f>
        <v>0</v>
      </c>
      <c r="E327" s="137">
        <f t="shared" ref="E327" si="1349">SUM(E328:E329)</f>
        <v>0</v>
      </c>
      <c r="F327" s="137">
        <f t="shared" ref="F327" si="1350">SUM(F328:F329)</f>
        <v>0</v>
      </c>
      <c r="G327" s="137">
        <f t="shared" ref="G327" si="1351">SUM(G328:G329)</f>
        <v>0</v>
      </c>
      <c r="H327" s="137">
        <f t="shared" ref="H327" si="1352">SUM(H328:H329)</f>
        <v>0</v>
      </c>
      <c r="I327" s="137">
        <f t="shared" ref="I327" si="1353">SUM(I328:I329)</f>
        <v>0</v>
      </c>
      <c r="J327" s="137">
        <f t="shared" ref="J327" si="1354">SUM(J328:J329)</f>
        <v>0</v>
      </c>
      <c r="K327" s="137">
        <f t="shared" ref="K327" si="1355">SUM(K328:K329)</f>
        <v>0</v>
      </c>
      <c r="L327" s="137">
        <f t="shared" ref="L327" si="1356">SUM(L328:L329)</f>
        <v>0</v>
      </c>
      <c r="M327" s="137">
        <f t="shared" ref="M327" si="1357">SUM(M328:M329)</f>
        <v>0</v>
      </c>
      <c r="N327" s="137">
        <f t="shared" ref="N327" si="1358">SUM(N328:N329)</f>
        <v>0</v>
      </c>
      <c r="O327" s="137">
        <f t="shared" ref="O327" si="1359">SUM(O328:O329)</f>
        <v>0</v>
      </c>
      <c r="P327" s="137">
        <f t="shared" ref="P327" si="1360">SUM(P328:P329)</f>
        <v>0</v>
      </c>
      <c r="Q327" s="137">
        <f t="shared" ref="Q327" si="1361">SUM(Q328:Q329)</f>
        <v>0</v>
      </c>
      <c r="R327" s="137">
        <f t="shared" ref="R327" si="1362">SUM(R328:R329)</f>
        <v>0</v>
      </c>
      <c r="S327" s="137">
        <f t="shared" ref="S327" si="1363">SUM(S328:S329)</f>
        <v>0</v>
      </c>
      <c r="T327" s="137">
        <f t="shared" ref="T327" si="1364">SUM(T328:T329)</f>
        <v>0</v>
      </c>
      <c r="U327" s="137">
        <f t="shared" ref="U327" si="1365">SUM(U328:U329)</f>
        <v>0</v>
      </c>
      <c r="V327" s="137">
        <f t="shared" ref="V327" si="1366">SUM(V328:V329)</f>
        <v>0</v>
      </c>
      <c r="W327" s="137">
        <f t="shared" ref="W327" si="1367">SUM(W328:W329)</f>
        <v>0</v>
      </c>
      <c r="X327" s="137">
        <f t="shared" ref="X327" si="1368">SUM(X328:X329)</f>
        <v>0</v>
      </c>
      <c r="Y327" s="137">
        <f t="shared" ref="Y327" si="1369">SUM(Y328:Y329)</f>
        <v>0</v>
      </c>
      <c r="Z327" s="137">
        <f t="shared" ref="Z327" si="1370">SUM(Z328:Z329)</f>
        <v>0</v>
      </c>
      <c r="AA327" s="137">
        <f t="shared" ref="AA327" si="1371">SUM(AA328:AA329)</f>
        <v>0</v>
      </c>
      <c r="AB327" s="126">
        <f t="shared" si="1347"/>
        <v>0</v>
      </c>
    </row>
    <row r="328" spans="2:30" ht="15.75" customHeight="1" x14ac:dyDescent="0.45">
      <c r="B328" s="128" t="str">
        <f>$B$220</f>
        <v>M3n1 - Finansinės veiklos (palūkanų) pajamos</v>
      </c>
      <c r="C328" s="139">
        <f>C235*(1+'Bazinės prielaidos'!$E$13)</f>
        <v>0</v>
      </c>
      <c r="D328" s="139">
        <f>D235*(1+'Bazinės prielaidos'!$E$13)</f>
        <v>0</v>
      </c>
      <c r="E328" s="139">
        <f>E235*(1+'Bazinės prielaidos'!$E$13)</f>
        <v>0</v>
      </c>
      <c r="F328" s="139">
        <f>F235*(1+'Bazinės prielaidos'!$E$13)</f>
        <v>0</v>
      </c>
      <c r="G328" s="139">
        <f>G235*(1+'Bazinės prielaidos'!$E$13)</f>
        <v>0</v>
      </c>
      <c r="H328" s="139">
        <f>H235*(1+'Bazinės prielaidos'!$E$13)</f>
        <v>0</v>
      </c>
      <c r="I328" s="139">
        <f>I235*(1+'Bazinės prielaidos'!$E$13)</f>
        <v>0</v>
      </c>
      <c r="J328" s="139">
        <f>J235*(1+'Bazinės prielaidos'!$E$13)</f>
        <v>0</v>
      </c>
      <c r="K328" s="139">
        <f>K235*(1+'Bazinės prielaidos'!$E$13)</f>
        <v>0</v>
      </c>
      <c r="L328" s="139">
        <f>L235*(1+'Bazinės prielaidos'!$E$13)</f>
        <v>0</v>
      </c>
      <c r="M328" s="139">
        <f>M235*(1+'Bazinės prielaidos'!$E$13)</f>
        <v>0</v>
      </c>
      <c r="N328" s="139">
        <f>N235*(1+'Bazinės prielaidos'!$E$13)</f>
        <v>0</v>
      </c>
      <c r="O328" s="139">
        <f>O235*(1+'Bazinės prielaidos'!$E$13)</f>
        <v>0</v>
      </c>
      <c r="P328" s="139">
        <f>P235*(1+'Bazinės prielaidos'!$E$13)</f>
        <v>0</v>
      </c>
      <c r="Q328" s="139">
        <f>Q235*(1+'Bazinės prielaidos'!$E$13)</f>
        <v>0</v>
      </c>
      <c r="R328" s="139">
        <f>R235*(1+'Bazinės prielaidos'!$E$13)</f>
        <v>0</v>
      </c>
      <c r="S328" s="139">
        <f>S235*(1+'Bazinės prielaidos'!$E$13)</f>
        <v>0</v>
      </c>
      <c r="T328" s="139">
        <f>T235*(1+'Bazinės prielaidos'!$E$13)</f>
        <v>0</v>
      </c>
      <c r="U328" s="139">
        <f>U235*(1+'Bazinės prielaidos'!$E$13)</f>
        <v>0</v>
      </c>
      <c r="V328" s="139">
        <f>V235*(1+'Bazinės prielaidos'!$E$13)</f>
        <v>0</v>
      </c>
      <c r="W328" s="139">
        <f>W235*(1+'Bazinės prielaidos'!$E$13)</f>
        <v>0</v>
      </c>
      <c r="X328" s="139">
        <f>X235*(1+'Bazinės prielaidos'!$E$13)</f>
        <v>0</v>
      </c>
      <c r="Y328" s="139">
        <f>Y235*(1+'Bazinės prielaidos'!$E$13)</f>
        <v>0</v>
      </c>
      <c r="Z328" s="139">
        <f>Z235*(1+'Bazinės prielaidos'!$E$13)</f>
        <v>0</v>
      </c>
      <c r="AA328" s="139">
        <f>AA235*(1+'Bazinės prielaidos'!$E$13)</f>
        <v>0</v>
      </c>
      <c r="AB328" s="129">
        <f t="shared" si="1347"/>
        <v>0</v>
      </c>
    </row>
    <row r="329" spans="2:30" ht="15.75" customHeight="1" x14ac:dyDescent="0.45">
      <c r="B329" s="128" t="str">
        <f>$B$221</f>
        <v>M3n2 - Investicinės veiklos ir nuosavo kapitalo pajamos</v>
      </c>
      <c r="C329" s="139">
        <f>C236*(1+'Bazinės prielaidos'!$E$13)</f>
        <v>0</v>
      </c>
      <c r="D329" s="139">
        <f>D236*(1+'Bazinės prielaidos'!$E$13)</f>
        <v>0</v>
      </c>
      <c r="E329" s="139">
        <f>E236*(1+'Bazinės prielaidos'!$E$13)</f>
        <v>0</v>
      </c>
      <c r="F329" s="139">
        <f>F236*(1+'Bazinės prielaidos'!$E$13)</f>
        <v>0</v>
      </c>
      <c r="G329" s="139">
        <f>G236*(1+'Bazinės prielaidos'!$E$13)</f>
        <v>0</v>
      </c>
      <c r="H329" s="139">
        <f>H236*(1+'Bazinės prielaidos'!$E$13)</f>
        <v>0</v>
      </c>
      <c r="I329" s="139">
        <f>I236*(1+'Bazinės prielaidos'!$E$13)</f>
        <v>0</v>
      </c>
      <c r="J329" s="139">
        <f>J236*(1+'Bazinės prielaidos'!$E$13)</f>
        <v>0</v>
      </c>
      <c r="K329" s="139">
        <f>K236*(1+'Bazinės prielaidos'!$E$13)</f>
        <v>0</v>
      </c>
      <c r="L329" s="139">
        <f>L236*(1+'Bazinės prielaidos'!$E$13)</f>
        <v>0</v>
      </c>
      <c r="M329" s="139">
        <f>M236*(1+'Bazinės prielaidos'!$E$13)</f>
        <v>0</v>
      </c>
      <c r="N329" s="139">
        <f>N236*(1+'Bazinės prielaidos'!$E$13)</f>
        <v>0</v>
      </c>
      <c r="O329" s="139">
        <f>O236*(1+'Bazinės prielaidos'!$E$13)</f>
        <v>0</v>
      </c>
      <c r="P329" s="139">
        <f>P236*(1+'Bazinės prielaidos'!$E$13)</f>
        <v>0</v>
      </c>
      <c r="Q329" s="139">
        <f>Q236*(1+'Bazinės prielaidos'!$E$13)</f>
        <v>0</v>
      </c>
      <c r="R329" s="139">
        <f>R236*(1+'Bazinės prielaidos'!$E$13)</f>
        <v>0</v>
      </c>
      <c r="S329" s="139">
        <f>S236*(1+'Bazinės prielaidos'!$E$13)</f>
        <v>0</v>
      </c>
      <c r="T329" s="139">
        <f>T236*(1+'Bazinės prielaidos'!$E$13)</f>
        <v>0</v>
      </c>
      <c r="U329" s="139">
        <f>U236*(1+'Bazinės prielaidos'!$E$13)</f>
        <v>0</v>
      </c>
      <c r="V329" s="139">
        <f>V236*(1+'Bazinės prielaidos'!$E$13)</f>
        <v>0</v>
      </c>
      <c r="W329" s="139">
        <f>W236*(1+'Bazinės prielaidos'!$E$13)</f>
        <v>0</v>
      </c>
      <c r="X329" s="139">
        <f>X236*(1+'Bazinės prielaidos'!$E$13)</f>
        <v>0</v>
      </c>
      <c r="Y329" s="139">
        <f>Y236*(1+'Bazinės prielaidos'!$E$13)</f>
        <v>0</v>
      </c>
      <c r="Z329" s="139">
        <f>Z236*(1+'Bazinės prielaidos'!$E$13)</f>
        <v>0</v>
      </c>
      <c r="AA329" s="139">
        <f>AA236*(1+'Bazinės prielaidos'!$E$13)</f>
        <v>0</v>
      </c>
      <c r="AB329" s="129">
        <f t="shared" si="1347"/>
        <v>0</v>
      </c>
    </row>
    <row r="330" spans="2:30" ht="15.75" customHeight="1" x14ac:dyDescent="0.45">
      <c r="B330" s="127" t="str">
        <f>$B$222</f>
        <v>M4 - Paslaugų teikimo ir priežiūros pajamos</v>
      </c>
      <c r="C330" s="137">
        <f>SUM(C331:C332)</f>
        <v>0</v>
      </c>
      <c r="D330" s="137">
        <f t="shared" ref="D330" si="1372">SUM(D331:D332)</f>
        <v>0</v>
      </c>
      <c r="E330" s="137">
        <f t="shared" ref="E330" si="1373">SUM(E331:E332)</f>
        <v>0</v>
      </c>
      <c r="F330" s="137">
        <f t="shared" ref="F330" si="1374">SUM(F331:F332)</f>
        <v>0</v>
      </c>
      <c r="G330" s="137">
        <f t="shared" ref="G330" si="1375">SUM(G331:G332)</f>
        <v>0</v>
      </c>
      <c r="H330" s="137">
        <f t="shared" ref="H330" si="1376">SUM(H331:H332)</f>
        <v>0</v>
      </c>
      <c r="I330" s="137">
        <f t="shared" ref="I330" si="1377">SUM(I331:I332)</f>
        <v>0</v>
      </c>
      <c r="J330" s="137">
        <f t="shared" ref="J330" si="1378">SUM(J331:J332)</f>
        <v>0</v>
      </c>
      <c r="K330" s="137">
        <f t="shared" ref="K330" si="1379">SUM(K331:K332)</f>
        <v>0</v>
      </c>
      <c r="L330" s="137">
        <f t="shared" ref="L330" si="1380">SUM(L331:L332)</f>
        <v>0</v>
      </c>
      <c r="M330" s="137">
        <f t="shared" ref="M330" si="1381">SUM(M331:M332)</f>
        <v>0</v>
      </c>
      <c r="N330" s="137">
        <f t="shared" ref="N330" si="1382">SUM(N331:N332)</f>
        <v>0</v>
      </c>
      <c r="O330" s="137">
        <f t="shared" ref="O330" si="1383">SUM(O331:O332)</f>
        <v>0</v>
      </c>
      <c r="P330" s="137">
        <f t="shared" ref="P330" si="1384">SUM(P331:P332)</f>
        <v>0</v>
      </c>
      <c r="Q330" s="137">
        <f t="shared" ref="Q330" si="1385">SUM(Q331:Q332)</f>
        <v>0</v>
      </c>
      <c r="R330" s="137">
        <f t="shared" ref="R330" si="1386">SUM(R331:R332)</f>
        <v>0</v>
      </c>
      <c r="S330" s="137">
        <f t="shared" ref="S330" si="1387">SUM(S331:S332)</f>
        <v>0</v>
      </c>
      <c r="T330" s="137">
        <f t="shared" ref="T330" si="1388">SUM(T331:T332)</f>
        <v>0</v>
      </c>
      <c r="U330" s="137">
        <f t="shared" ref="U330" si="1389">SUM(U331:U332)</f>
        <v>0</v>
      </c>
      <c r="V330" s="137">
        <f t="shared" ref="V330" si="1390">SUM(V331:V332)</f>
        <v>0</v>
      </c>
      <c r="W330" s="137">
        <f t="shared" ref="W330" si="1391">SUM(W331:W332)</f>
        <v>0</v>
      </c>
      <c r="X330" s="137">
        <f t="shared" ref="X330" si="1392">SUM(X331:X332)</f>
        <v>0</v>
      </c>
      <c r="Y330" s="137">
        <f t="shared" ref="Y330" si="1393">SUM(Y331:Y332)</f>
        <v>0</v>
      </c>
      <c r="Z330" s="137">
        <f t="shared" ref="Z330" si="1394">SUM(Z331:Z332)</f>
        <v>0</v>
      </c>
      <c r="AA330" s="137">
        <f t="shared" ref="AA330" si="1395">SUM(AA331:AA332)</f>
        <v>0</v>
      </c>
      <c r="AB330" s="126">
        <f t="shared" si="1347"/>
        <v>0</v>
      </c>
    </row>
    <row r="331" spans="2:30" s="107" customFormat="1" ht="15.75" customHeight="1" x14ac:dyDescent="0.45">
      <c r="B331" s="128" t="str">
        <f>$B$223</f>
        <v>M4.1 - Paslaugų teikimo ir remonto pajamos</v>
      </c>
      <c r="C331" s="139">
        <f>C238*(1+'Bazinės prielaidos'!$E$13)</f>
        <v>0</v>
      </c>
      <c r="D331" s="139">
        <f>D238*(1+'Bazinės prielaidos'!$E$13)</f>
        <v>0</v>
      </c>
      <c r="E331" s="139">
        <f>E238*(1+'Bazinės prielaidos'!$E$13)</f>
        <v>0</v>
      </c>
      <c r="F331" s="139">
        <f>F238*(1+'Bazinės prielaidos'!$E$13)</f>
        <v>0</v>
      </c>
      <c r="G331" s="139">
        <f>G238*(1+'Bazinės prielaidos'!$E$13)</f>
        <v>0</v>
      </c>
      <c r="H331" s="139">
        <f>H238*(1+'Bazinės prielaidos'!$E$13)</f>
        <v>0</v>
      </c>
      <c r="I331" s="139">
        <f>I238*(1+'Bazinės prielaidos'!$E$13)</f>
        <v>0</v>
      </c>
      <c r="J331" s="139">
        <f>J238*(1+'Bazinės prielaidos'!$E$13)</f>
        <v>0</v>
      </c>
      <c r="K331" s="139">
        <f>K238*(1+'Bazinės prielaidos'!$E$13)</f>
        <v>0</v>
      </c>
      <c r="L331" s="139">
        <f>L238*(1+'Bazinės prielaidos'!$E$13)</f>
        <v>0</v>
      </c>
      <c r="M331" s="139">
        <f>M238*(1+'Bazinės prielaidos'!$E$13)</f>
        <v>0</v>
      </c>
      <c r="N331" s="139">
        <f>N238*(1+'Bazinės prielaidos'!$E$13)</f>
        <v>0</v>
      </c>
      <c r="O331" s="139">
        <f>O238*(1+'Bazinės prielaidos'!$E$13)</f>
        <v>0</v>
      </c>
      <c r="P331" s="139">
        <f>P238*(1+'Bazinės prielaidos'!$E$13)</f>
        <v>0</v>
      </c>
      <c r="Q331" s="139">
        <f>Q238*(1+'Bazinės prielaidos'!$E$13)</f>
        <v>0</v>
      </c>
      <c r="R331" s="139">
        <f>R238*(1+'Bazinės prielaidos'!$E$13)</f>
        <v>0</v>
      </c>
      <c r="S331" s="139">
        <f>S238*(1+'Bazinės prielaidos'!$E$13)</f>
        <v>0</v>
      </c>
      <c r="T331" s="139">
        <f>T238*(1+'Bazinės prielaidos'!$E$13)</f>
        <v>0</v>
      </c>
      <c r="U331" s="139">
        <f>U238*(1+'Bazinės prielaidos'!$E$13)</f>
        <v>0</v>
      </c>
      <c r="V331" s="139">
        <f>V238*(1+'Bazinės prielaidos'!$E$13)</f>
        <v>0</v>
      </c>
      <c r="W331" s="139">
        <f>W238*(1+'Bazinės prielaidos'!$E$13)</f>
        <v>0</v>
      </c>
      <c r="X331" s="139">
        <f>X238*(1+'Bazinės prielaidos'!$E$13)</f>
        <v>0</v>
      </c>
      <c r="Y331" s="139">
        <f>Y238*(1+'Bazinės prielaidos'!$E$13)</f>
        <v>0</v>
      </c>
      <c r="Z331" s="139">
        <f>Z238*(1+'Bazinės prielaidos'!$E$13)</f>
        <v>0</v>
      </c>
      <c r="AA331" s="139">
        <f>AA238*(1+'Bazinės prielaidos'!$E$13)</f>
        <v>0</v>
      </c>
      <c r="AB331" s="129">
        <f t="shared" si="1347"/>
        <v>0</v>
      </c>
    </row>
    <row r="332" spans="2:30" s="107" customFormat="1" ht="15.75" customHeight="1" x14ac:dyDescent="0.45">
      <c r="B332" s="128" t="str">
        <f>$B$224</f>
        <v>M4.2 - Atnaujinimo pajamos</v>
      </c>
      <c r="C332" s="139">
        <f>C239*(1+'Bazinės prielaidos'!$E$13)</f>
        <v>0</v>
      </c>
      <c r="D332" s="139">
        <f>D239*(1+'Bazinės prielaidos'!$E$13)</f>
        <v>0</v>
      </c>
      <c r="E332" s="139">
        <f>E239*(1+'Bazinės prielaidos'!$E$13)</f>
        <v>0</v>
      </c>
      <c r="F332" s="139">
        <f>F239*(1+'Bazinės prielaidos'!$E$13)</f>
        <v>0</v>
      </c>
      <c r="G332" s="139">
        <f>G239*(1+'Bazinės prielaidos'!$E$13)</f>
        <v>0</v>
      </c>
      <c r="H332" s="139">
        <f>H239*(1+'Bazinės prielaidos'!$E$13)</f>
        <v>0</v>
      </c>
      <c r="I332" s="139">
        <f>I239*(1+'Bazinės prielaidos'!$E$13)</f>
        <v>0</v>
      </c>
      <c r="J332" s="139">
        <f>J239*(1+'Bazinės prielaidos'!$E$13)</f>
        <v>0</v>
      </c>
      <c r="K332" s="139">
        <f>K239*(1+'Bazinės prielaidos'!$E$13)</f>
        <v>0</v>
      </c>
      <c r="L332" s="139">
        <f>L239*(1+'Bazinės prielaidos'!$E$13)</f>
        <v>0</v>
      </c>
      <c r="M332" s="139">
        <f>M239*(1+'Bazinės prielaidos'!$E$13)</f>
        <v>0</v>
      </c>
      <c r="N332" s="139">
        <f>N239*(1+'Bazinės prielaidos'!$E$13)</f>
        <v>0</v>
      </c>
      <c r="O332" s="139">
        <f>O239*(1+'Bazinės prielaidos'!$E$13)</f>
        <v>0</v>
      </c>
      <c r="P332" s="139">
        <f>P239*(1+'Bazinės prielaidos'!$E$13)</f>
        <v>0</v>
      </c>
      <c r="Q332" s="139">
        <f>Q239*(1+'Bazinės prielaidos'!$E$13)</f>
        <v>0</v>
      </c>
      <c r="R332" s="139">
        <f>R239*(1+'Bazinės prielaidos'!$E$13)</f>
        <v>0</v>
      </c>
      <c r="S332" s="139">
        <f>S239*(1+'Bazinės prielaidos'!$E$13)</f>
        <v>0</v>
      </c>
      <c r="T332" s="139">
        <f>T239*(1+'Bazinės prielaidos'!$E$13)</f>
        <v>0</v>
      </c>
      <c r="U332" s="139">
        <f>U239*(1+'Bazinės prielaidos'!$E$13)</f>
        <v>0</v>
      </c>
      <c r="V332" s="139">
        <f>V239*(1+'Bazinės prielaidos'!$E$13)</f>
        <v>0</v>
      </c>
      <c r="W332" s="139">
        <f>W239*(1+'Bazinės prielaidos'!$E$13)</f>
        <v>0</v>
      </c>
      <c r="X332" s="139">
        <f>X239*(1+'Bazinės prielaidos'!$E$13)</f>
        <v>0</v>
      </c>
      <c r="Y332" s="139">
        <f>Y239*(1+'Bazinės prielaidos'!$E$13)</f>
        <v>0</v>
      </c>
      <c r="Z332" s="139">
        <f>Z239*(1+'Bazinės prielaidos'!$E$13)</f>
        <v>0</v>
      </c>
      <c r="AA332" s="139">
        <f>AA239*(1+'Bazinės prielaidos'!$E$13)</f>
        <v>0</v>
      </c>
      <c r="AB332" s="129">
        <f t="shared" si="1347"/>
        <v>0</v>
      </c>
    </row>
    <row r="333" spans="2:30" ht="15.75" customHeight="1" x14ac:dyDescent="0.45">
      <c r="B333" s="127" t="str">
        <f>$B$225</f>
        <v>M5 - Administravimo ir valdymo pajamos</v>
      </c>
      <c r="C333" s="137">
        <f>C240*(1+'Bazinės prielaidos'!$E$13)</f>
        <v>0</v>
      </c>
      <c r="D333" s="137">
        <f>D240*(1+'Bazinės prielaidos'!$E$13)</f>
        <v>0</v>
      </c>
      <c r="E333" s="137">
        <f>E240*(1+'Bazinės prielaidos'!$E$13)</f>
        <v>0</v>
      </c>
      <c r="F333" s="137">
        <f>F240*(1+'Bazinės prielaidos'!$E$13)</f>
        <v>0</v>
      </c>
      <c r="G333" s="137">
        <f>G240*(1+'Bazinės prielaidos'!$E$13)</f>
        <v>0</v>
      </c>
      <c r="H333" s="137">
        <f>H240*(1+'Bazinės prielaidos'!$E$13)</f>
        <v>0</v>
      </c>
      <c r="I333" s="137">
        <f>I240*(1+'Bazinės prielaidos'!$E$13)</f>
        <v>0</v>
      </c>
      <c r="J333" s="137">
        <f>J240*(1+'Bazinės prielaidos'!$E$13)</f>
        <v>0</v>
      </c>
      <c r="K333" s="137">
        <f>K240*(1+'Bazinės prielaidos'!$E$13)</f>
        <v>0</v>
      </c>
      <c r="L333" s="137">
        <f>L240*(1+'Bazinės prielaidos'!$E$13)</f>
        <v>0</v>
      </c>
      <c r="M333" s="137">
        <f>M240*(1+'Bazinės prielaidos'!$E$13)</f>
        <v>0</v>
      </c>
      <c r="N333" s="137">
        <f>N240*(1+'Bazinės prielaidos'!$E$13)</f>
        <v>0</v>
      </c>
      <c r="O333" s="137">
        <f>O240*(1+'Bazinės prielaidos'!$E$13)</f>
        <v>0</v>
      </c>
      <c r="P333" s="137">
        <f>P240*(1+'Bazinės prielaidos'!$E$13)</f>
        <v>0</v>
      </c>
      <c r="Q333" s="137">
        <f>Q240*(1+'Bazinės prielaidos'!$E$13)</f>
        <v>0</v>
      </c>
      <c r="R333" s="137">
        <f>R240*(1+'Bazinės prielaidos'!$E$13)</f>
        <v>0</v>
      </c>
      <c r="S333" s="137">
        <f>S240*(1+'Bazinės prielaidos'!$E$13)</f>
        <v>0</v>
      </c>
      <c r="T333" s="137">
        <f>T240*(1+'Bazinės prielaidos'!$E$13)</f>
        <v>0</v>
      </c>
      <c r="U333" s="137">
        <f>U240*(1+'Bazinės prielaidos'!$E$13)</f>
        <v>0</v>
      </c>
      <c r="V333" s="137">
        <f>V240*(1+'Bazinės prielaidos'!$E$13)</f>
        <v>0</v>
      </c>
      <c r="W333" s="137">
        <f>W240*(1+'Bazinės prielaidos'!$E$13)</f>
        <v>0</v>
      </c>
      <c r="X333" s="137">
        <f>X240*(1+'Bazinės prielaidos'!$E$13)</f>
        <v>0</v>
      </c>
      <c r="Y333" s="137">
        <f>Y240*(1+'Bazinės prielaidos'!$E$13)</f>
        <v>0</v>
      </c>
      <c r="Z333" s="137">
        <f>Z240*(1+'Bazinės prielaidos'!$E$13)</f>
        <v>0</v>
      </c>
      <c r="AA333" s="137">
        <f>AA240*(1+'Bazinės prielaidos'!$E$13)</f>
        <v>0</v>
      </c>
      <c r="AB333" s="126">
        <f t="shared" si="1347"/>
        <v>0</v>
      </c>
    </row>
    <row r="334" spans="2:30" s="108" customFormat="1" ht="15.75" customHeight="1" x14ac:dyDescent="0.45">
      <c r="B334" s="130" t="str">
        <f>$B$226</f>
        <v>Viso:</v>
      </c>
      <c r="C334" s="126">
        <f>SUM(C324,C327,C330,C333)</f>
        <v>0</v>
      </c>
      <c r="D334" s="126">
        <f t="shared" ref="D334" si="1396">SUM(D324,D327,D330,D333)</f>
        <v>0</v>
      </c>
      <c r="E334" s="126">
        <f t="shared" ref="E334" si="1397">SUM(E324,E327,E330,E333)</f>
        <v>0</v>
      </c>
      <c r="F334" s="126">
        <f t="shared" ref="F334" si="1398">SUM(F324,F327,F330,F333)</f>
        <v>0</v>
      </c>
      <c r="G334" s="126">
        <f t="shared" ref="G334" si="1399">SUM(G324,G327,G330,G333)</f>
        <v>0</v>
      </c>
      <c r="H334" s="126">
        <f t="shared" ref="H334" si="1400">SUM(H324,H327,H330,H333)</f>
        <v>0</v>
      </c>
      <c r="I334" s="126">
        <f t="shared" ref="I334" si="1401">SUM(I324,I327,I330,I333)</f>
        <v>0</v>
      </c>
      <c r="J334" s="126">
        <f t="shared" ref="J334" si="1402">SUM(J324,J327,J330,J333)</f>
        <v>0</v>
      </c>
      <c r="K334" s="126">
        <f t="shared" ref="K334" si="1403">SUM(K324,K327,K330,K333)</f>
        <v>0</v>
      </c>
      <c r="L334" s="126">
        <f t="shared" ref="L334" si="1404">SUM(L324,L327,L330,L333)</f>
        <v>0</v>
      </c>
      <c r="M334" s="126">
        <f t="shared" ref="M334" si="1405">SUM(M324,M327,M330,M333)</f>
        <v>0</v>
      </c>
      <c r="N334" s="126">
        <f t="shared" ref="N334" si="1406">SUM(N324,N327,N330,N333)</f>
        <v>0</v>
      </c>
      <c r="O334" s="126">
        <f t="shared" ref="O334" si="1407">SUM(O324,O327,O330,O333)</f>
        <v>0</v>
      </c>
      <c r="P334" s="126">
        <f t="shared" ref="P334" si="1408">SUM(P324,P327,P330,P333)</f>
        <v>0</v>
      </c>
      <c r="Q334" s="126">
        <f t="shared" ref="Q334" si="1409">SUM(Q324,Q327,Q330,Q333)</f>
        <v>0</v>
      </c>
      <c r="R334" s="126">
        <f t="shared" ref="R334" si="1410">SUM(R324,R327,R330,R333)</f>
        <v>0</v>
      </c>
      <c r="S334" s="126">
        <f t="shared" ref="S334" si="1411">SUM(S324,S327,S330,S333)</f>
        <v>0</v>
      </c>
      <c r="T334" s="126">
        <f t="shared" ref="T334" si="1412">SUM(T324,T327,T330,T333)</f>
        <v>0</v>
      </c>
      <c r="U334" s="126">
        <f t="shared" ref="U334" si="1413">SUM(U324,U327,U330,U333)</f>
        <v>0</v>
      </c>
      <c r="V334" s="126">
        <f t="shared" ref="V334" si="1414">SUM(V324,V327,V330,V333)</f>
        <v>0</v>
      </c>
      <c r="W334" s="126">
        <f t="shared" ref="W334" si="1415">SUM(W324,W327,W330,W333)</f>
        <v>0</v>
      </c>
      <c r="X334" s="126">
        <f t="shared" ref="X334" si="1416">SUM(X324,X327,X330,X333)</f>
        <v>0</v>
      </c>
      <c r="Y334" s="126">
        <f t="shared" ref="Y334" si="1417">SUM(Y324,Y327,Y330,Y333)</f>
        <v>0</v>
      </c>
      <c r="Z334" s="126">
        <f t="shared" ref="Z334" si="1418">SUM(Z324,Z327,Z330,Z333)</f>
        <v>0</v>
      </c>
      <c r="AA334" s="126">
        <f t="shared" ref="AA334" si="1419">SUM(AA324,AA327,AA330,AA333)</f>
        <v>0</v>
      </c>
      <c r="AB334" s="126">
        <f t="shared" si="1347"/>
        <v>0</v>
      </c>
      <c r="AD334" s="109"/>
    </row>
    <row r="336" spans="2:30" x14ac:dyDescent="0.45">
      <c r="B336" s="108" t="s">
        <v>4</v>
      </c>
    </row>
    <row r="338" spans="2:30" x14ac:dyDescent="0.45">
      <c r="B338" s="124" t="s">
        <v>1</v>
      </c>
      <c r="C338" s="124">
        <f>YEAR('Bazinės prielaidos'!$E$8)</f>
        <v>2023</v>
      </c>
      <c r="D338" s="124">
        <f>C338+1</f>
        <v>2024</v>
      </c>
      <c r="E338" s="124">
        <f t="shared" ref="E338:AA338" si="1420">D338+1</f>
        <v>2025</v>
      </c>
      <c r="F338" s="124">
        <f t="shared" si="1420"/>
        <v>2026</v>
      </c>
      <c r="G338" s="124">
        <f t="shared" si="1420"/>
        <v>2027</v>
      </c>
      <c r="H338" s="124">
        <f t="shared" si="1420"/>
        <v>2028</v>
      </c>
      <c r="I338" s="124">
        <f t="shared" si="1420"/>
        <v>2029</v>
      </c>
      <c r="J338" s="124">
        <f t="shared" si="1420"/>
        <v>2030</v>
      </c>
      <c r="K338" s="124">
        <f t="shared" si="1420"/>
        <v>2031</v>
      </c>
      <c r="L338" s="124">
        <f t="shared" si="1420"/>
        <v>2032</v>
      </c>
      <c r="M338" s="124">
        <f t="shared" si="1420"/>
        <v>2033</v>
      </c>
      <c r="N338" s="124">
        <f t="shared" si="1420"/>
        <v>2034</v>
      </c>
      <c r="O338" s="124">
        <f t="shared" si="1420"/>
        <v>2035</v>
      </c>
      <c r="P338" s="124">
        <f t="shared" si="1420"/>
        <v>2036</v>
      </c>
      <c r="Q338" s="124">
        <f t="shared" si="1420"/>
        <v>2037</v>
      </c>
      <c r="R338" s="124">
        <f t="shared" si="1420"/>
        <v>2038</v>
      </c>
      <c r="S338" s="124">
        <f t="shared" si="1420"/>
        <v>2039</v>
      </c>
      <c r="T338" s="124">
        <f t="shared" si="1420"/>
        <v>2040</v>
      </c>
      <c r="U338" s="124">
        <f t="shared" si="1420"/>
        <v>2041</v>
      </c>
      <c r="V338" s="124">
        <f t="shared" si="1420"/>
        <v>2042</v>
      </c>
      <c r="W338" s="124">
        <f t="shared" si="1420"/>
        <v>2043</v>
      </c>
      <c r="X338" s="124">
        <f t="shared" si="1420"/>
        <v>2044</v>
      </c>
      <c r="Y338" s="124">
        <f t="shared" si="1420"/>
        <v>2045</v>
      </c>
      <c r="Z338" s="124">
        <f t="shared" si="1420"/>
        <v>2046</v>
      </c>
      <c r="AA338" s="124">
        <f t="shared" si="1420"/>
        <v>2047</v>
      </c>
      <c r="AB338" s="124" t="s">
        <v>71</v>
      </c>
    </row>
    <row r="339" spans="2:30" ht="15.75" customHeight="1" x14ac:dyDescent="0.45">
      <c r="B339" s="112" t="str">
        <f>$B$216</f>
        <v>M1 ir M2 - nuosavo ir skolinto kapitalo srautai</v>
      </c>
      <c r="C339" s="137">
        <f>SUM(C340:C341)</f>
        <v>0</v>
      </c>
      <c r="D339" s="137">
        <f t="shared" ref="D339" si="1421">SUM(D340:D341)</f>
        <v>0</v>
      </c>
      <c r="E339" s="137">
        <f t="shared" ref="E339" si="1422">SUM(E340:E341)</f>
        <v>0</v>
      </c>
      <c r="F339" s="137">
        <f t="shared" ref="F339" si="1423">SUM(F340:F341)</f>
        <v>0</v>
      </c>
      <c r="G339" s="137">
        <f t="shared" ref="G339" si="1424">SUM(G340:G341)</f>
        <v>0</v>
      </c>
      <c r="H339" s="137">
        <f t="shared" ref="H339" si="1425">SUM(H340:H341)</f>
        <v>0</v>
      </c>
      <c r="I339" s="137">
        <f t="shared" ref="I339" si="1426">SUM(I340:I341)</f>
        <v>0</v>
      </c>
      <c r="J339" s="137">
        <f t="shared" ref="J339" si="1427">SUM(J340:J341)</f>
        <v>0</v>
      </c>
      <c r="K339" s="137">
        <f t="shared" ref="K339" si="1428">SUM(K340:K341)</f>
        <v>0</v>
      </c>
      <c r="L339" s="137">
        <f t="shared" ref="L339" si="1429">SUM(L340:L341)</f>
        <v>0</v>
      </c>
      <c r="M339" s="137">
        <f t="shared" ref="M339" si="1430">SUM(M340:M341)</f>
        <v>0</v>
      </c>
      <c r="N339" s="137">
        <f t="shared" ref="N339" si="1431">SUM(N340:N341)</f>
        <v>0</v>
      </c>
      <c r="O339" s="137">
        <f t="shared" ref="O339" si="1432">SUM(O340:O341)</f>
        <v>0</v>
      </c>
      <c r="P339" s="137">
        <f t="shared" ref="P339" si="1433">SUM(P340:P341)</f>
        <v>0</v>
      </c>
      <c r="Q339" s="137">
        <f t="shared" ref="Q339" si="1434">SUM(Q340:Q341)</f>
        <v>0</v>
      </c>
      <c r="R339" s="137">
        <f t="shared" ref="R339" si="1435">SUM(R340:R341)</f>
        <v>0</v>
      </c>
      <c r="S339" s="137">
        <f t="shared" ref="S339" si="1436">SUM(S340:S341)</f>
        <v>0</v>
      </c>
      <c r="T339" s="137">
        <f t="shared" ref="T339" si="1437">SUM(T340:T341)</f>
        <v>0</v>
      </c>
      <c r="U339" s="137">
        <f t="shared" ref="U339" si="1438">SUM(U340:U341)</f>
        <v>0</v>
      </c>
      <c r="V339" s="137">
        <f t="shared" ref="V339" si="1439">SUM(V340:V341)</f>
        <v>0</v>
      </c>
      <c r="W339" s="137">
        <f t="shared" ref="W339" si="1440">SUM(W340:W341)</f>
        <v>0</v>
      </c>
      <c r="X339" s="137">
        <f t="shared" ref="X339" si="1441">SUM(X340:X341)</f>
        <v>0</v>
      </c>
      <c r="Y339" s="137">
        <f t="shared" ref="Y339" si="1442">SUM(Y340:Y341)</f>
        <v>0</v>
      </c>
      <c r="Z339" s="137">
        <f t="shared" ref="Z339" si="1443">SUM(Z340:Z341)</f>
        <v>0</v>
      </c>
      <c r="AA339" s="137">
        <f t="shared" ref="AA339" si="1444">SUM(AA340:AA341)</f>
        <v>0</v>
      </c>
      <c r="AB339" s="126">
        <f>SUM(C339:AA339)</f>
        <v>0</v>
      </c>
    </row>
    <row r="340" spans="2:30" ht="15.75" customHeight="1" x14ac:dyDescent="0.45">
      <c r="B340" s="135" t="str">
        <f>$B$217</f>
        <v>M1 - skolinto kapitalo srautai</v>
      </c>
      <c r="C340" s="139">
        <f>C247*(1+'Bazinės prielaidos'!$E$13)</f>
        <v>0</v>
      </c>
      <c r="D340" s="139">
        <f>D247*(1+'Bazinės prielaidos'!$E$13)</f>
        <v>0</v>
      </c>
      <c r="E340" s="139">
        <f>E247*(1+'Bazinės prielaidos'!$E$13)</f>
        <v>0</v>
      </c>
      <c r="F340" s="139">
        <f>F247*(1+'Bazinės prielaidos'!$E$13)</f>
        <v>0</v>
      </c>
      <c r="G340" s="139">
        <f>G247*(1+'Bazinės prielaidos'!$E$13)</f>
        <v>0</v>
      </c>
      <c r="H340" s="139">
        <f>H247*(1+'Bazinės prielaidos'!$E$13)</f>
        <v>0</v>
      </c>
      <c r="I340" s="139">
        <f>I247*(1+'Bazinės prielaidos'!$E$13)</f>
        <v>0</v>
      </c>
      <c r="J340" s="139">
        <f>J247*(1+'Bazinės prielaidos'!$E$13)</f>
        <v>0</v>
      </c>
      <c r="K340" s="139">
        <f>K247*(1+'Bazinės prielaidos'!$E$13)</f>
        <v>0</v>
      </c>
      <c r="L340" s="139">
        <f>L247*(1+'Bazinės prielaidos'!$E$13)</f>
        <v>0</v>
      </c>
      <c r="M340" s="139">
        <f>M247*(1+'Bazinės prielaidos'!$E$13)</f>
        <v>0</v>
      </c>
      <c r="N340" s="139">
        <f>N247*(1+'Bazinės prielaidos'!$E$13)</f>
        <v>0</v>
      </c>
      <c r="O340" s="139">
        <f>O247*(1+'Bazinės prielaidos'!$E$13)</f>
        <v>0</v>
      </c>
      <c r="P340" s="139">
        <f>P247*(1+'Bazinės prielaidos'!$E$13)</f>
        <v>0</v>
      </c>
      <c r="Q340" s="139">
        <f>Q247*(1+'Bazinės prielaidos'!$E$13)</f>
        <v>0</v>
      </c>
      <c r="R340" s="139">
        <f>R247*(1+'Bazinės prielaidos'!$E$13)</f>
        <v>0</v>
      </c>
      <c r="S340" s="139">
        <f>S247*(1+'Bazinės prielaidos'!$E$13)</f>
        <v>0</v>
      </c>
      <c r="T340" s="139">
        <f>T247*(1+'Bazinės prielaidos'!$E$13)</f>
        <v>0</v>
      </c>
      <c r="U340" s="139">
        <f>U247*(1+'Bazinės prielaidos'!$E$13)</f>
        <v>0</v>
      </c>
      <c r="V340" s="139">
        <f>V247*(1+'Bazinės prielaidos'!$E$13)</f>
        <v>0</v>
      </c>
      <c r="W340" s="139">
        <f>W247*(1+'Bazinės prielaidos'!$E$13)</f>
        <v>0</v>
      </c>
      <c r="X340" s="139">
        <f>X247*(1+'Bazinės prielaidos'!$E$13)</f>
        <v>0</v>
      </c>
      <c r="Y340" s="139">
        <f>Y247*(1+'Bazinės prielaidos'!$E$13)</f>
        <v>0</v>
      </c>
      <c r="Z340" s="139">
        <f>Z247*(1+'Bazinės prielaidos'!$E$13)</f>
        <v>0</v>
      </c>
      <c r="AA340" s="139">
        <f>AA247*(1+'Bazinės prielaidos'!$E$13)</f>
        <v>0</v>
      </c>
      <c r="AB340" s="129">
        <f t="shared" ref="AB340:AB349" si="1445">SUM(C340:AA340)</f>
        <v>0</v>
      </c>
    </row>
    <row r="341" spans="2:30" ht="15.75" customHeight="1" x14ac:dyDescent="0.45">
      <c r="B341" s="135" t="str">
        <f>$B$218</f>
        <v>M2 - nuosavo kapitalo srautai</v>
      </c>
      <c r="C341" s="139">
        <f>C248*(1+'Bazinės prielaidos'!$E$13)</f>
        <v>0</v>
      </c>
      <c r="D341" s="139">
        <f>D248*(1+'Bazinės prielaidos'!$E$13)</f>
        <v>0</v>
      </c>
      <c r="E341" s="139">
        <f>E248*(1+'Bazinės prielaidos'!$E$13)</f>
        <v>0</v>
      </c>
      <c r="F341" s="139">
        <f>F248*(1+'Bazinės prielaidos'!$E$13)</f>
        <v>0</v>
      </c>
      <c r="G341" s="139">
        <f>G248*(1+'Bazinės prielaidos'!$E$13)</f>
        <v>0</v>
      </c>
      <c r="H341" s="139">
        <f>H248*(1+'Bazinės prielaidos'!$E$13)</f>
        <v>0</v>
      </c>
      <c r="I341" s="139">
        <f>I248*(1+'Bazinės prielaidos'!$E$13)</f>
        <v>0</v>
      </c>
      <c r="J341" s="139">
        <f>J248*(1+'Bazinės prielaidos'!$E$13)</f>
        <v>0</v>
      </c>
      <c r="K341" s="139">
        <f>K248*(1+'Bazinės prielaidos'!$E$13)</f>
        <v>0</v>
      </c>
      <c r="L341" s="139">
        <f>L248*(1+'Bazinės prielaidos'!$E$13)</f>
        <v>0</v>
      </c>
      <c r="M341" s="139">
        <f>M248*(1+'Bazinės prielaidos'!$E$13)</f>
        <v>0</v>
      </c>
      <c r="N341" s="139">
        <f>N248*(1+'Bazinės prielaidos'!$E$13)</f>
        <v>0</v>
      </c>
      <c r="O341" s="139">
        <f>O248*(1+'Bazinės prielaidos'!$E$13)</f>
        <v>0</v>
      </c>
      <c r="P341" s="139">
        <f>P248*(1+'Bazinės prielaidos'!$E$13)</f>
        <v>0</v>
      </c>
      <c r="Q341" s="139">
        <f>Q248*(1+'Bazinės prielaidos'!$E$13)</f>
        <v>0</v>
      </c>
      <c r="R341" s="139">
        <f>R248*(1+'Bazinės prielaidos'!$E$13)</f>
        <v>0</v>
      </c>
      <c r="S341" s="139">
        <f>S248*(1+'Bazinės prielaidos'!$E$13)</f>
        <v>0</v>
      </c>
      <c r="T341" s="139">
        <f>T248*(1+'Bazinės prielaidos'!$E$13)</f>
        <v>0</v>
      </c>
      <c r="U341" s="139">
        <f>U248*(1+'Bazinės prielaidos'!$E$13)</f>
        <v>0</v>
      </c>
      <c r="V341" s="139">
        <f>V248*(1+'Bazinės prielaidos'!$E$13)</f>
        <v>0</v>
      </c>
      <c r="W341" s="139">
        <f>W248*(1+'Bazinės prielaidos'!$E$13)</f>
        <v>0</v>
      </c>
      <c r="X341" s="139">
        <f>X248*(1+'Bazinės prielaidos'!$E$13)</f>
        <v>0</v>
      </c>
      <c r="Y341" s="139">
        <f>Y248*(1+'Bazinės prielaidos'!$E$13)</f>
        <v>0</v>
      </c>
      <c r="Z341" s="139">
        <f>Z248*(1+'Bazinės prielaidos'!$E$13)</f>
        <v>0</v>
      </c>
      <c r="AA341" s="139">
        <f>AA248*(1+'Bazinės prielaidos'!$E$13)</f>
        <v>0</v>
      </c>
      <c r="AB341" s="129">
        <f t="shared" si="1445"/>
        <v>0</v>
      </c>
    </row>
    <row r="342" spans="2:30" ht="15.75" customHeight="1" x14ac:dyDescent="0.45">
      <c r="B342" s="127" t="str">
        <f>$B$219</f>
        <v>M3 - Finansinės ir investicinės veiklos pajamos</v>
      </c>
      <c r="C342" s="137">
        <f>SUM(C343:C344)</f>
        <v>0</v>
      </c>
      <c r="D342" s="137">
        <f t="shared" ref="D342" si="1446">SUM(D343:D344)</f>
        <v>0</v>
      </c>
      <c r="E342" s="137">
        <f t="shared" ref="E342" si="1447">SUM(E343:E344)</f>
        <v>0</v>
      </c>
      <c r="F342" s="137">
        <f t="shared" ref="F342" si="1448">SUM(F343:F344)</f>
        <v>0</v>
      </c>
      <c r="G342" s="137">
        <f t="shared" ref="G342" si="1449">SUM(G343:G344)</f>
        <v>0</v>
      </c>
      <c r="H342" s="137">
        <f t="shared" ref="H342" si="1450">SUM(H343:H344)</f>
        <v>0</v>
      </c>
      <c r="I342" s="137">
        <f t="shared" ref="I342" si="1451">SUM(I343:I344)</f>
        <v>0</v>
      </c>
      <c r="J342" s="137">
        <f t="shared" ref="J342" si="1452">SUM(J343:J344)</f>
        <v>0</v>
      </c>
      <c r="K342" s="137">
        <f t="shared" ref="K342" si="1453">SUM(K343:K344)</f>
        <v>0</v>
      </c>
      <c r="L342" s="137">
        <f t="shared" ref="L342" si="1454">SUM(L343:L344)</f>
        <v>0</v>
      </c>
      <c r="M342" s="137">
        <f t="shared" ref="M342" si="1455">SUM(M343:M344)</f>
        <v>0</v>
      </c>
      <c r="N342" s="137">
        <f t="shared" ref="N342" si="1456">SUM(N343:N344)</f>
        <v>0</v>
      </c>
      <c r="O342" s="137">
        <f t="shared" ref="O342" si="1457">SUM(O343:O344)</f>
        <v>0</v>
      </c>
      <c r="P342" s="137">
        <f t="shared" ref="P342" si="1458">SUM(P343:P344)</f>
        <v>0</v>
      </c>
      <c r="Q342" s="137">
        <f t="shared" ref="Q342" si="1459">SUM(Q343:Q344)</f>
        <v>0</v>
      </c>
      <c r="R342" s="137">
        <f t="shared" ref="R342" si="1460">SUM(R343:R344)</f>
        <v>0</v>
      </c>
      <c r="S342" s="137">
        <f t="shared" ref="S342" si="1461">SUM(S343:S344)</f>
        <v>0</v>
      </c>
      <c r="T342" s="137">
        <f t="shared" ref="T342" si="1462">SUM(T343:T344)</f>
        <v>0</v>
      </c>
      <c r="U342" s="137">
        <f t="shared" ref="U342" si="1463">SUM(U343:U344)</f>
        <v>0</v>
      </c>
      <c r="V342" s="137">
        <f t="shared" ref="V342" si="1464">SUM(V343:V344)</f>
        <v>0</v>
      </c>
      <c r="W342" s="137">
        <f t="shared" ref="W342" si="1465">SUM(W343:W344)</f>
        <v>0</v>
      </c>
      <c r="X342" s="137">
        <f t="shared" ref="X342" si="1466">SUM(X343:X344)</f>
        <v>0</v>
      </c>
      <c r="Y342" s="137">
        <f t="shared" ref="Y342" si="1467">SUM(Y343:Y344)</f>
        <v>0</v>
      </c>
      <c r="Z342" s="137">
        <f t="shared" ref="Z342" si="1468">SUM(Z343:Z344)</f>
        <v>0</v>
      </c>
      <c r="AA342" s="137">
        <f t="shared" ref="AA342" si="1469">SUM(AA343:AA344)</f>
        <v>0</v>
      </c>
      <c r="AB342" s="126">
        <f t="shared" si="1445"/>
        <v>0</v>
      </c>
    </row>
    <row r="343" spans="2:30" ht="15.75" customHeight="1" x14ac:dyDescent="0.45">
      <c r="B343" s="128" t="str">
        <f>$B$220</f>
        <v>M3n1 - Finansinės veiklos (palūkanų) pajamos</v>
      </c>
      <c r="C343" s="139">
        <f>C250*(1+'Bazinės prielaidos'!$E$13)</f>
        <v>0</v>
      </c>
      <c r="D343" s="139">
        <f>D250*(1+'Bazinės prielaidos'!$E$13)</f>
        <v>0</v>
      </c>
      <c r="E343" s="139">
        <f>E250*(1+'Bazinės prielaidos'!$E$13)</f>
        <v>0</v>
      </c>
      <c r="F343" s="139">
        <f>F250*(1+'Bazinės prielaidos'!$E$13)</f>
        <v>0</v>
      </c>
      <c r="G343" s="139">
        <f>G250*(1+'Bazinės prielaidos'!$E$13)</f>
        <v>0</v>
      </c>
      <c r="H343" s="139">
        <f>H250*(1+'Bazinės prielaidos'!$E$13)</f>
        <v>0</v>
      </c>
      <c r="I343" s="139">
        <f>I250*(1+'Bazinės prielaidos'!$E$13)</f>
        <v>0</v>
      </c>
      <c r="J343" s="139">
        <f>J250*(1+'Bazinės prielaidos'!$E$13)</f>
        <v>0</v>
      </c>
      <c r="K343" s="139">
        <f>K250*(1+'Bazinės prielaidos'!$E$13)</f>
        <v>0</v>
      </c>
      <c r="L343" s="139">
        <f>L250*(1+'Bazinės prielaidos'!$E$13)</f>
        <v>0</v>
      </c>
      <c r="M343" s="139">
        <f>M250*(1+'Bazinės prielaidos'!$E$13)</f>
        <v>0</v>
      </c>
      <c r="N343" s="139">
        <f>N250*(1+'Bazinės prielaidos'!$E$13)</f>
        <v>0</v>
      </c>
      <c r="O343" s="139">
        <f>O250*(1+'Bazinės prielaidos'!$E$13)</f>
        <v>0</v>
      </c>
      <c r="P343" s="139">
        <f>P250*(1+'Bazinės prielaidos'!$E$13)</f>
        <v>0</v>
      </c>
      <c r="Q343" s="139">
        <f>Q250*(1+'Bazinės prielaidos'!$E$13)</f>
        <v>0</v>
      </c>
      <c r="R343" s="139">
        <f>R250*(1+'Bazinės prielaidos'!$E$13)</f>
        <v>0</v>
      </c>
      <c r="S343" s="139">
        <f>S250*(1+'Bazinės prielaidos'!$E$13)</f>
        <v>0</v>
      </c>
      <c r="T343" s="139">
        <f>T250*(1+'Bazinės prielaidos'!$E$13)</f>
        <v>0</v>
      </c>
      <c r="U343" s="139">
        <f>U250*(1+'Bazinės prielaidos'!$E$13)</f>
        <v>0</v>
      </c>
      <c r="V343" s="139">
        <f>V250*(1+'Bazinės prielaidos'!$E$13)</f>
        <v>0</v>
      </c>
      <c r="W343" s="139">
        <f>W250*(1+'Bazinės prielaidos'!$E$13)</f>
        <v>0</v>
      </c>
      <c r="X343" s="139">
        <f>X250*(1+'Bazinės prielaidos'!$E$13)</f>
        <v>0</v>
      </c>
      <c r="Y343" s="139">
        <f>Y250*(1+'Bazinės prielaidos'!$E$13)</f>
        <v>0</v>
      </c>
      <c r="Z343" s="139">
        <f>Z250*(1+'Bazinės prielaidos'!$E$13)</f>
        <v>0</v>
      </c>
      <c r="AA343" s="139">
        <f>AA250*(1+'Bazinės prielaidos'!$E$13)</f>
        <v>0</v>
      </c>
      <c r="AB343" s="129">
        <f t="shared" si="1445"/>
        <v>0</v>
      </c>
    </row>
    <row r="344" spans="2:30" ht="15.75" customHeight="1" x14ac:dyDescent="0.45">
      <c r="B344" s="128" t="str">
        <f>$B$221</f>
        <v>M3n2 - Investicinės veiklos ir nuosavo kapitalo pajamos</v>
      </c>
      <c r="C344" s="139">
        <f>C251*(1+'Bazinės prielaidos'!$E$13)</f>
        <v>0</v>
      </c>
      <c r="D344" s="139">
        <f>D251*(1+'Bazinės prielaidos'!$E$13)</f>
        <v>0</v>
      </c>
      <c r="E344" s="139">
        <f>E251*(1+'Bazinės prielaidos'!$E$13)</f>
        <v>0</v>
      </c>
      <c r="F344" s="139">
        <f>F251*(1+'Bazinės prielaidos'!$E$13)</f>
        <v>0</v>
      </c>
      <c r="G344" s="139">
        <f>G251*(1+'Bazinės prielaidos'!$E$13)</f>
        <v>0</v>
      </c>
      <c r="H344" s="139">
        <f>H251*(1+'Bazinės prielaidos'!$E$13)</f>
        <v>0</v>
      </c>
      <c r="I344" s="139">
        <f>I251*(1+'Bazinės prielaidos'!$E$13)</f>
        <v>0</v>
      </c>
      <c r="J344" s="139">
        <f>J251*(1+'Bazinės prielaidos'!$E$13)</f>
        <v>0</v>
      </c>
      <c r="K344" s="139">
        <f>K251*(1+'Bazinės prielaidos'!$E$13)</f>
        <v>0</v>
      </c>
      <c r="L344" s="139">
        <f>L251*(1+'Bazinės prielaidos'!$E$13)</f>
        <v>0</v>
      </c>
      <c r="M344" s="139">
        <f>M251*(1+'Bazinės prielaidos'!$E$13)</f>
        <v>0</v>
      </c>
      <c r="N344" s="139">
        <f>N251*(1+'Bazinės prielaidos'!$E$13)</f>
        <v>0</v>
      </c>
      <c r="O344" s="139">
        <f>O251*(1+'Bazinės prielaidos'!$E$13)</f>
        <v>0</v>
      </c>
      <c r="P344" s="139">
        <f>P251*(1+'Bazinės prielaidos'!$E$13)</f>
        <v>0</v>
      </c>
      <c r="Q344" s="139">
        <f>Q251*(1+'Bazinės prielaidos'!$E$13)</f>
        <v>0</v>
      </c>
      <c r="R344" s="139">
        <f>R251*(1+'Bazinės prielaidos'!$E$13)</f>
        <v>0</v>
      </c>
      <c r="S344" s="139">
        <f>S251*(1+'Bazinės prielaidos'!$E$13)</f>
        <v>0</v>
      </c>
      <c r="T344" s="139">
        <f>T251*(1+'Bazinės prielaidos'!$E$13)</f>
        <v>0</v>
      </c>
      <c r="U344" s="139">
        <f>U251*(1+'Bazinės prielaidos'!$E$13)</f>
        <v>0</v>
      </c>
      <c r="V344" s="139">
        <f>V251*(1+'Bazinės prielaidos'!$E$13)</f>
        <v>0</v>
      </c>
      <c r="W344" s="139">
        <f>W251*(1+'Bazinės prielaidos'!$E$13)</f>
        <v>0</v>
      </c>
      <c r="X344" s="139">
        <f>X251*(1+'Bazinės prielaidos'!$E$13)</f>
        <v>0</v>
      </c>
      <c r="Y344" s="139">
        <f>Y251*(1+'Bazinės prielaidos'!$E$13)</f>
        <v>0</v>
      </c>
      <c r="Z344" s="139">
        <f>Z251*(1+'Bazinės prielaidos'!$E$13)</f>
        <v>0</v>
      </c>
      <c r="AA344" s="139">
        <f>AA251*(1+'Bazinės prielaidos'!$E$13)</f>
        <v>0</v>
      </c>
      <c r="AB344" s="129">
        <f t="shared" si="1445"/>
        <v>0</v>
      </c>
    </row>
    <row r="345" spans="2:30" ht="15.75" customHeight="1" x14ac:dyDescent="0.45">
      <c r="B345" s="127" t="str">
        <f>$B$222</f>
        <v>M4 - Paslaugų teikimo ir priežiūros pajamos</v>
      </c>
      <c r="C345" s="137">
        <f>SUM(C346:C347)</f>
        <v>0</v>
      </c>
      <c r="D345" s="137">
        <f t="shared" ref="D345" si="1470">SUM(D346:D347)</f>
        <v>0</v>
      </c>
      <c r="E345" s="137">
        <f t="shared" ref="E345" si="1471">SUM(E346:E347)</f>
        <v>0</v>
      </c>
      <c r="F345" s="137">
        <f t="shared" ref="F345" si="1472">SUM(F346:F347)</f>
        <v>0</v>
      </c>
      <c r="G345" s="137">
        <f t="shared" ref="G345" si="1473">SUM(G346:G347)</f>
        <v>0</v>
      </c>
      <c r="H345" s="137">
        <f t="shared" ref="H345" si="1474">SUM(H346:H347)</f>
        <v>0</v>
      </c>
      <c r="I345" s="137">
        <f t="shared" ref="I345" si="1475">SUM(I346:I347)</f>
        <v>0</v>
      </c>
      <c r="J345" s="137">
        <f t="shared" ref="J345" si="1476">SUM(J346:J347)</f>
        <v>0</v>
      </c>
      <c r="K345" s="137">
        <f t="shared" ref="K345" si="1477">SUM(K346:K347)</f>
        <v>0</v>
      </c>
      <c r="L345" s="137">
        <f t="shared" ref="L345" si="1478">SUM(L346:L347)</f>
        <v>0</v>
      </c>
      <c r="M345" s="137">
        <f t="shared" ref="M345" si="1479">SUM(M346:M347)</f>
        <v>0</v>
      </c>
      <c r="N345" s="137">
        <f t="shared" ref="N345" si="1480">SUM(N346:N347)</f>
        <v>0</v>
      </c>
      <c r="O345" s="137">
        <f t="shared" ref="O345" si="1481">SUM(O346:O347)</f>
        <v>0</v>
      </c>
      <c r="P345" s="137">
        <f t="shared" ref="P345" si="1482">SUM(P346:P347)</f>
        <v>0</v>
      </c>
      <c r="Q345" s="137">
        <f t="shared" ref="Q345" si="1483">SUM(Q346:Q347)</f>
        <v>0</v>
      </c>
      <c r="R345" s="137">
        <f t="shared" ref="R345" si="1484">SUM(R346:R347)</f>
        <v>0</v>
      </c>
      <c r="S345" s="137">
        <f t="shared" ref="S345" si="1485">SUM(S346:S347)</f>
        <v>0</v>
      </c>
      <c r="T345" s="137">
        <f t="shared" ref="T345" si="1486">SUM(T346:T347)</f>
        <v>0</v>
      </c>
      <c r="U345" s="137">
        <f t="shared" ref="U345" si="1487">SUM(U346:U347)</f>
        <v>0</v>
      </c>
      <c r="V345" s="137">
        <f t="shared" ref="V345" si="1488">SUM(V346:V347)</f>
        <v>0</v>
      </c>
      <c r="W345" s="137">
        <f t="shared" ref="W345" si="1489">SUM(W346:W347)</f>
        <v>0</v>
      </c>
      <c r="X345" s="137">
        <f t="shared" ref="X345" si="1490">SUM(X346:X347)</f>
        <v>0</v>
      </c>
      <c r="Y345" s="137">
        <f t="shared" ref="Y345" si="1491">SUM(Y346:Y347)</f>
        <v>0</v>
      </c>
      <c r="Z345" s="137">
        <f t="shared" ref="Z345" si="1492">SUM(Z346:Z347)</f>
        <v>0</v>
      </c>
      <c r="AA345" s="137">
        <f t="shared" ref="AA345" si="1493">SUM(AA346:AA347)</f>
        <v>0</v>
      </c>
      <c r="AB345" s="126">
        <f t="shared" si="1445"/>
        <v>0</v>
      </c>
    </row>
    <row r="346" spans="2:30" s="107" customFormat="1" ht="15.75" customHeight="1" x14ac:dyDescent="0.45">
      <c r="B346" s="128" t="str">
        <f>$B$223</f>
        <v>M4.1 - Paslaugų teikimo ir remonto pajamos</v>
      </c>
      <c r="C346" s="139">
        <f>C253*(1+'Bazinės prielaidos'!$E$13)</f>
        <v>0</v>
      </c>
      <c r="D346" s="139">
        <f>D253*(1+'Bazinės prielaidos'!$E$13)</f>
        <v>0</v>
      </c>
      <c r="E346" s="139">
        <f>E253*(1+'Bazinės prielaidos'!$E$13)</f>
        <v>0</v>
      </c>
      <c r="F346" s="139">
        <f>F253*(1+'Bazinės prielaidos'!$E$13)</f>
        <v>0</v>
      </c>
      <c r="G346" s="139">
        <f>G253*(1+'Bazinės prielaidos'!$E$13)</f>
        <v>0</v>
      </c>
      <c r="H346" s="139">
        <f>H253*(1+'Bazinės prielaidos'!$E$13)</f>
        <v>0</v>
      </c>
      <c r="I346" s="139">
        <f>I253*(1+'Bazinės prielaidos'!$E$13)</f>
        <v>0</v>
      </c>
      <c r="J346" s="139">
        <f>J253*(1+'Bazinės prielaidos'!$E$13)</f>
        <v>0</v>
      </c>
      <c r="K346" s="139">
        <f>K253*(1+'Bazinės prielaidos'!$E$13)</f>
        <v>0</v>
      </c>
      <c r="L346" s="139">
        <f>L253*(1+'Bazinės prielaidos'!$E$13)</f>
        <v>0</v>
      </c>
      <c r="M346" s="139">
        <f>M253*(1+'Bazinės prielaidos'!$E$13)</f>
        <v>0</v>
      </c>
      <c r="N346" s="139">
        <f>N253*(1+'Bazinės prielaidos'!$E$13)</f>
        <v>0</v>
      </c>
      <c r="O346" s="139">
        <f>O253*(1+'Bazinės prielaidos'!$E$13)</f>
        <v>0</v>
      </c>
      <c r="P346" s="139">
        <f>P253*(1+'Bazinės prielaidos'!$E$13)</f>
        <v>0</v>
      </c>
      <c r="Q346" s="139">
        <f>Q253*(1+'Bazinės prielaidos'!$E$13)</f>
        <v>0</v>
      </c>
      <c r="R346" s="139">
        <f>R253*(1+'Bazinės prielaidos'!$E$13)</f>
        <v>0</v>
      </c>
      <c r="S346" s="139">
        <f>S253*(1+'Bazinės prielaidos'!$E$13)</f>
        <v>0</v>
      </c>
      <c r="T346" s="139">
        <f>T253*(1+'Bazinės prielaidos'!$E$13)</f>
        <v>0</v>
      </c>
      <c r="U346" s="139">
        <f>U253*(1+'Bazinės prielaidos'!$E$13)</f>
        <v>0</v>
      </c>
      <c r="V346" s="139">
        <f>V253*(1+'Bazinės prielaidos'!$E$13)</f>
        <v>0</v>
      </c>
      <c r="W346" s="139">
        <f>W253*(1+'Bazinės prielaidos'!$E$13)</f>
        <v>0</v>
      </c>
      <c r="X346" s="139">
        <f>X253*(1+'Bazinės prielaidos'!$E$13)</f>
        <v>0</v>
      </c>
      <c r="Y346" s="139">
        <f>Y253*(1+'Bazinės prielaidos'!$E$13)</f>
        <v>0</v>
      </c>
      <c r="Z346" s="139">
        <f>Z253*(1+'Bazinės prielaidos'!$E$13)</f>
        <v>0</v>
      </c>
      <c r="AA346" s="139">
        <f>AA253*(1+'Bazinės prielaidos'!$E$13)</f>
        <v>0</v>
      </c>
      <c r="AB346" s="129">
        <f t="shared" si="1445"/>
        <v>0</v>
      </c>
    </row>
    <row r="347" spans="2:30" s="107" customFormat="1" ht="15.75" customHeight="1" x14ac:dyDescent="0.45">
      <c r="B347" s="128" t="str">
        <f>$B$224</f>
        <v>M4.2 - Atnaujinimo pajamos</v>
      </c>
      <c r="C347" s="139">
        <f>C254*(1+'Bazinės prielaidos'!$E$13)</f>
        <v>0</v>
      </c>
      <c r="D347" s="139">
        <f>D254*(1+'Bazinės prielaidos'!$E$13)</f>
        <v>0</v>
      </c>
      <c r="E347" s="139">
        <f>E254*(1+'Bazinės prielaidos'!$E$13)</f>
        <v>0</v>
      </c>
      <c r="F347" s="139">
        <f>F254*(1+'Bazinės prielaidos'!$E$13)</f>
        <v>0</v>
      </c>
      <c r="G347" s="139">
        <f>G254*(1+'Bazinės prielaidos'!$E$13)</f>
        <v>0</v>
      </c>
      <c r="H347" s="139">
        <f>H254*(1+'Bazinės prielaidos'!$E$13)</f>
        <v>0</v>
      </c>
      <c r="I347" s="139">
        <f>I254*(1+'Bazinės prielaidos'!$E$13)</f>
        <v>0</v>
      </c>
      <c r="J347" s="139">
        <f>J254*(1+'Bazinės prielaidos'!$E$13)</f>
        <v>0</v>
      </c>
      <c r="K347" s="139">
        <f>K254*(1+'Bazinės prielaidos'!$E$13)</f>
        <v>0</v>
      </c>
      <c r="L347" s="139">
        <f>L254*(1+'Bazinės prielaidos'!$E$13)</f>
        <v>0</v>
      </c>
      <c r="M347" s="139">
        <f>M254*(1+'Bazinės prielaidos'!$E$13)</f>
        <v>0</v>
      </c>
      <c r="N347" s="139">
        <f>N254*(1+'Bazinės prielaidos'!$E$13)</f>
        <v>0</v>
      </c>
      <c r="O347" s="139">
        <f>O254*(1+'Bazinės prielaidos'!$E$13)</f>
        <v>0</v>
      </c>
      <c r="P347" s="139">
        <f>P254*(1+'Bazinės prielaidos'!$E$13)</f>
        <v>0</v>
      </c>
      <c r="Q347" s="139">
        <f>Q254*(1+'Bazinės prielaidos'!$E$13)</f>
        <v>0</v>
      </c>
      <c r="R347" s="139">
        <f>R254*(1+'Bazinės prielaidos'!$E$13)</f>
        <v>0</v>
      </c>
      <c r="S347" s="139">
        <f>S254*(1+'Bazinės prielaidos'!$E$13)</f>
        <v>0</v>
      </c>
      <c r="T347" s="139">
        <f>T254*(1+'Bazinės prielaidos'!$E$13)</f>
        <v>0</v>
      </c>
      <c r="U347" s="139">
        <f>U254*(1+'Bazinės prielaidos'!$E$13)</f>
        <v>0</v>
      </c>
      <c r="V347" s="139">
        <f>V254*(1+'Bazinės prielaidos'!$E$13)</f>
        <v>0</v>
      </c>
      <c r="W347" s="139">
        <f>W254*(1+'Bazinės prielaidos'!$E$13)</f>
        <v>0</v>
      </c>
      <c r="X347" s="139">
        <f>X254*(1+'Bazinės prielaidos'!$E$13)</f>
        <v>0</v>
      </c>
      <c r="Y347" s="139">
        <f>Y254*(1+'Bazinės prielaidos'!$E$13)</f>
        <v>0</v>
      </c>
      <c r="Z347" s="139">
        <f>Z254*(1+'Bazinės prielaidos'!$E$13)</f>
        <v>0</v>
      </c>
      <c r="AA347" s="139">
        <f>AA254*(1+'Bazinės prielaidos'!$E$13)</f>
        <v>0</v>
      </c>
      <c r="AB347" s="129">
        <f t="shared" si="1445"/>
        <v>0</v>
      </c>
    </row>
    <row r="348" spans="2:30" ht="15.75" customHeight="1" x14ac:dyDescent="0.45">
      <c r="B348" s="127" t="str">
        <f>$B$225</f>
        <v>M5 - Administravimo ir valdymo pajamos</v>
      </c>
      <c r="C348" s="137">
        <f>C255*(1+'Bazinės prielaidos'!$E$13)</f>
        <v>0</v>
      </c>
      <c r="D348" s="137">
        <f>D255*(1+'Bazinės prielaidos'!$E$13)</f>
        <v>0</v>
      </c>
      <c r="E348" s="137">
        <f>E255*(1+'Bazinės prielaidos'!$E$13)</f>
        <v>0</v>
      </c>
      <c r="F348" s="137">
        <f>F255*(1+'Bazinės prielaidos'!$E$13)</f>
        <v>0</v>
      </c>
      <c r="G348" s="137">
        <f>G255*(1+'Bazinės prielaidos'!$E$13)</f>
        <v>0</v>
      </c>
      <c r="H348" s="137">
        <f>H255*(1+'Bazinės prielaidos'!$E$13)</f>
        <v>0</v>
      </c>
      <c r="I348" s="137">
        <f>I255*(1+'Bazinės prielaidos'!$E$13)</f>
        <v>0</v>
      </c>
      <c r="J348" s="137">
        <f>J255*(1+'Bazinės prielaidos'!$E$13)</f>
        <v>0</v>
      </c>
      <c r="K348" s="137">
        <f>K255*(1+'Bazinės prielaidos'!$E$13)</f>
        <v>0</v>
      </c>
      <c r="L348" s="137">
        <f>L255*(1+'Bazinės prielaidos'!$E$13)</f>
        <v>0</v>
      </c>
      <c r="M348" s="137">
        <f>M255*(1+'Bazinės prielaidos'!$E$13)</f>
        <v>0</v>
      </c>
      <c r="N348" s="137">
        <f>N255*(1+'Bazinės prielaidos'!$E$13)</f>
        <v>0</v>
      </c>
      <c r="O348" s="137">
        <f>O255*(1+'Bazinės prielaidos'!$E$13)</f>
        <v>0</v>
      </c>
      <c r="P348" s="137">
        <f>P255*(1+'Bazinės prielaidos'!$E$13)</f>
        <v>0</v>
      </c>
      <c r="Q348" s="137">
        <f>Q255*(1+'Bazinės prielaidos'!$E$13)</f>
        <v>0</v>
      </c>
      <c r="R348" s="137">
        <f>R255*(1+'Bazinės prielaidos'!$E$13)</f>
        <v>0</v>
      </c>
      <c r="S348" s="137">
        <f>S255*(1+'Bazinės prielaidos'!$E$13)</f>
        <v>0</v>
      </c>
      <c r="T348" s="137">
        <f>T255*(1+'Bazinės prielaidos'!$E$13)</f>
        <v>0</v>
      </c>
      <c r="U348" s="137">
        <f>U255*(1+'Bazinės prielaidos'!$E$13)</f>
        <v>0</v>
      </c>
      <c r="V348" s="137">
        <f>V255*(1+'Bazinės prielaidos'!$E$13)</f>
        <v>0</v>
      </c>
      <c r="W348" s="137">
        <f>W255*(1+'Bazinės prielaidos'!$E$13)</f>
        <v>0</v>
      </c>
      <c r="X348" s="137">
        <f>X255*(1+'Bazinės prielaidos'!$E$13)</f>
        <v>0</v>
      </c>
      <c r="Y348" s="137">
        <f>Y255*(1+'Bazinės prielaidos'!$E$13)</f>
        <v>0</v>
      </c>
      <c r="Z348" s="137">
        <f>Z255*(1+'Bazinės prielaidos'!$E$13)</f>
        <v>0</v>
      </c>
      <c r="AA348" s="137">
        <f>AA255*(1+'Bazinės prielaidos'!$E$13)</f>
        <v>0</v>
      </c>
      <c r="AB348" s="126">
        <f t="shared" si="1445"/>
        <v>0</v>
      </c>
    </row>
    <row r="349" spans="2:30" s="108" customFormat="1" ht="15.75" customHeight="1" x14ac:dyDescent="0.45">
      <c r="B349" s="130" t="str">
        <f>$B$226</f>
        <v>Viso:</v>
      </c>
      <c r="C349" s="126">
        <f>SUM(C339,C342,C345,C348)</f>
        <v>0</v>
      </c>
      <c r="D349" s="126">
        <f t="shared" ref="D349" si="1494">SUM(D339,D342,D345,D348)</f>
        <v>0</v>
      </c>
      <c r="E349" s="126">
        <f t="shared" ref="E349" si="1495">SUM(E339,E342,E345,E348)</f>
        <v>0</v>
      </c>
      <c r="F349" s="126">
        <f t="shared" ref="F349" si="1496">SUM(F339,F342,F345,F348)</f>
        <v>0</v>
      </c>
      <c r="G349" s="126">
        <f t="shared" ref="G349" si="1497">SUM(G339,G342,G345,G348)</f>
        <v>0</v>
      </c>
      <c r="H349" s="126">
        <f t="shared" ref="H349" si="1498">SUM(H339,H342,H345,H348)</f>
        <v>0</v>
      </c>
      <c r="I349" s="126">
        <f t="shared" ref="I349" si="1499">SUM(I339,I342,I345,I348)</f>
        <v>0</v>
      </c>
      <c r="J349" s="126">
        <f t="shared" ref="J349" si="1500">SUM(J339,J342,J345,J348)</f>
        <v>0</v>
      </c>
      <c r="K349" s="126">
        <f t="shared" ref="K349" si="1501">SUM(K339,K342,K345,K348)</f>
        <v>0</v>
      </c>
      <c r="L349" s="126">
        <f t="shared" ref="L349" si="1502">SUM(L339,L342,L345,L348)</f>
        <v>0</v>
      </c>
      <c r="M349" s="126">
        <f t="shared" ref="M349" si="1503">SUM(M339,M342,M345,M348)</f>
        <v>0</v>
      </c>
      <c r="N349" s="126">
        <f t="shared" ref="N349" si="1504">SUM(N339,N342,N345,N348)</f>
        <v>0</v>
      </c>
      <c r="O349" s="126">
        <f t="shared" ref="O349" si="1505">SUM(O339,O342,O345,O348)</f>
        <v>0</v>
      </c>
      <c r="P349" s="126">
        <f t="shared" ref="P349" si="1506">SUM(P339,P342,P345,P348)</f>
        <v>0</v>
      </c>
      <c r="Q349" s="126">
        <f t="shared" ref="Q349" si="1507">SUM(Q339,Q342,Q345,Q348)</f>
        <v>0</v>
      </c>
      <c r="R349" s="126">
        <f t="shared" ref="R349" si="1508">SUM(R339,R342,R345,R348)</f>
        <v>0</v>
      </c>
      <c r="S349" s="126">
        <f t="shared" ref="S349" si="1509">SUM(S339,S342,S345,S348)</f>
        <v>0</v>
      </c>
      <c r="T349" s="126">
        <f t="shared" ref="T349" si="1510">SUM(T339,T342,T345,T348)</f>
        <v>0</v>
      </c>
      <c r="U349" s="126">
        <f t="shared" ref="U349" si="1511">SUM(U339,U342,U345,U348)</f>
        <v>0</v>
      </c>
      <c r="V349" s="126">
        <f t="shared" ref="V349" si="1512">SUM(V339,V342,V345,V348)</f>
        <v>0</v>
      </c>
      <c r="W349" s="126">
        <f t="shared" ref="W349" si="1513">SUM(W339,W342,W345,W348)</f>
        <v>0</v>
      </c>
      <c r="X349" s="126">
        <f t="shared" ref="X349" si="1514">SUM(X339,X342,X345,X348)</f>
        <v>0</v>
      </c>
      <c r="Y349" s="126">
        <f t="shared" ref="Y349" si="1515">SUM(Y339,Y342,Y345,Y348)</f>
        <v>0</v>
      </c>
      <c r="Z349" s="126">
        <f t="shared" ref="Z349" si="1516">SUM(Z339,Z342,Z345,Z348)</f>
        <v>0</v>
      </c>
      <c r="AA349" s="126">
        <f t="shared" ref="AA349" si="1517">SUM(AA339,AA342,AA345,AA348)</f>
        <v>0</v>
      </c>
      <c r="AB349" s="126">
        <f t="shared" si="1445"/>
        <v>0</v>
      </c>
      <c r="AD349" s="109"/>
    </row>
    <row r="351" spans="2:30" x14ac:dyDescent="0.45">
      <c r="B351" s="108" t="s">
        <v>5</v>
      </c>
    </row>
    <row r="353" spans="2:30" x14ac:dyDescent="0.45">
      <c r="B353" s="124" t="s">
        <v>1</v>
      </c>
      <c r="C353" s="124">
        <f>YEAR('Bazinės prielaidos'!$E$8)</f>
        <v>2023</v>
      </c>
      <c r="D353" s="124">
        <f>C353+1</f>
        <v>2024</v>
      </c>
      <c r="E353" s="124">
        <f t="shared" ref="E353:AA353" si="1518">D353+1</f>
        <v>2025</v>
      </c>
      <c r="F353" s="124">
        <f t="shared" si="1518"/>
        <v>2026</v>
      </c>
      <c r="G353" s="124">
        <f t="shared" si="1518"/>
        <v>2027</v>
      </c>
      <c r="H353" s="124">
        <f t="shared" si="1518"/>
        <v>2028</v>
      </c>
      <c r="I353" s="124">
        <f t="shared" si="1518"/>
        <v>2029</v>
      </c>
      <c r="J353" s="124">
        <f t="shared" si="1518"/>
        <v>2030</v>
      </c>
      <c r="K353" s="124">
        <f t="shared" si="1518"/>
        <v>2031</v>
      </c>
      <c r="L353" s="124">
        <f t="shared" si="1518"/>
        <v>2032</v>
      </c>
      <c r="M353" s="124">
        <f t="shared" si="1518"/>
        <v>2033</v>
      </c>
      <c r="N353" s="124">
        <f t="shared" si="1518"/>
        <v>2034</v>
      </c>
      <c r="O353" s="124">
        <f t="shared" si="1518"/>
        <v>2035</v>
      </c>
      <c r="P353" s="124">
        <f t="shared" si="1518"/>
        <v>2036</v>
      </c>
      <c r="Q353" s="124">
        <f t="shared" si="1518"/>
        <v>2037</v>
      </c>
      <c r="R353" s="124">
        <f t="shared" si="1518"/>
        <v>2038</v>
      </c>
      <c r="S353" s="124">
        <f t="shared" si="1518"/>
        <v>2039</v>
      </c>
      <c r="T353" s="124">
        <f t="shared" si="1518"/>
        <v>2040</v>
      </c>
      <c r="U353" s="124">
        <f t="shared" si="1518"/>
        <v>2041</v>
      </c>
      <c r="V353" s="124">
        <f t="shared" si="1518"/>
        <v>2042</v>
      </c>
      <c r="W353" s="124">
        <f t="shared" si="1518"/>
        <v>2043</v>
      </c>
      <c r="X353" s="124">
        <f t="shared" si="1518"/>
        <v>2044</v>
      </c>
      <c r="Y353" s="124">
        <f t="shared" si="1518"/>
        <v>2045</v>
      </c>
      <c r="Z353" s="124">
        <f t="shared" si="1518"/>
        <v>2046</v>
      </c>
      <c r="AA353" s="124">
        <f t="shared" si="1518"/>
        <v>2047</v>
      </c>
      <c r="AB353" s="124" t="s">
        <v>71</v>
      </c>
    </row>
    <row r="354" spans="2:30" ht="15.75" customHeight="1" x14ac:dyDescent="0.45">
      <c r="B354" s="112" t="str">
        <f>$B$216</f>
        <v>M1 ir M2 - nuosavo ir skolinto kapitalo srautai</v>
      </c>
      <c r="C354" s="137">
        <f>SUM(C355:C356)</f>
        <v>0</v>
      </c>
      <c r="D354" s="137">
        <f t="shared" ref="D354" si="1519">SUM(D355:D356)</f>
        <v>0</v>
      </c>
      <c r="E354" s="137">
        <f t="shared" ref="E354" si="1520">SUM(E355:E356)</f>
        <v>0</v>
      </c>
      <c r="F354" s="137">
        <f t="shared" ref="F354" si="1521">SUM(F355:F356)</f>
        <v>0</v>
      </c>
      <c r="G354" s="137">
        <f t="shared" ref="G354" si="1522">SUM(G355:G356)</f>
        <v>0</v>
      </c>
      <c r="H354" s="137">
        <f t="shared" ref="H354" si="1523">SUM(H355:H356)</f>
        <v>0</v>
      </c>
      <c r="I354" s="137">
        <f t="shared" ref="I354" si="1524">SUM(I355:I356)</f>
        <v>0</v>
      </c>
      <c r="J354" s="137">
        <f t="shared" ref="J354" si="1525">SUM(J355:J356)</f>
        <v>0</v>
      </c>
      <c r="K354" s="137">
        <f t="shared" ref="K354" si="1526">SUM(K355:K356)</f>
        <v>0</v>
      </c>
      <c r="L354" s="137">
        <f t="shared" ref="L354" si="1527">SUM(L355:L356)</f>
        <v>0</v>
      </c>
      <c r="M354" s="137">
        <f t="shared" ref="M354" si="1528">SUM(M355:M356)</f>
        <v>0</v>
      </c>
      <c r="N354" s="137">
        <f t="shared" ref="N354" si="1529">SUM(N355:N356)</f>
        <v>0</v>
      </c>
      <c r="O354" s="137">
        <f t="shared" ref="O354" si="1530">SUM(O355:O356)</f>
        <v>0</v>
      </c>
      <c r="P354" s="137">
        <f t="shared" ref="P354" si="1531">SUM(P355:P356)</f>
        <v>0</v>
      </c>
      <c r="Q354" s="137">
        <f t="shared" ref="Q354" si="1532">SUM(Q355:Q356)</f>
        <v>0</v>
      </c>
      <c r="R354" s="137">
        <f t="shared" ref="R354" si="1533">SUM(R355:R356)</f>
        <v>0</v>
      </c>
      <c r="S354" s="137">
        <f t="shared" ref="S354" si="1534">SUM(S355:S356)</f>
        <v>0</v>
      </c>
      <c r="T354" s="137">
        <f t="shared" ref="T354" si="1535">SUM(T355:T356)</f>
        <v>0</v>
      </c>
      <c r="U354" s="137">
        <f t="shared" ref="U354" si="1536">SUM(U355:U356)</f>
        <v>0</v>
      </c>
      <c r="V354" s="137">
        <f t="shared" ref="V354" si="1537">SUM(V355:V356)</f>
        <v>0</v>
      </c>
      <c r="W354" s="137">
        <f t="shared" ref="W354" si="1538">SUM(W355:W356)</f>
        <v>0</v>
      </c>
      <c r="X354" s="137">
        <f t="shared" ref="X354" si="1539">SUM(X355:X356)</f>
        <v>0</v>
      </c>
      <c r="Y354" s="137">
        <f t="shared" ref="Y354" si="1540">SUM(Y355:Y356)</f>
        <v>0</v>
      </c>
      <c r="Z354" s="137">
        <f t="shared" ref="Z354" si="1541">SUM(Z355:Z356)</f>
        <v>0</v>
      </c>
      <c r="AA354" s="137">
        <f t="shared" ref="AA354" si="1542">SUM(AA355:AA356)</f>
        <v>0</v>
      </c>
      <c r="AB354" s="126">
        <f>SUM(C354:AA354)</f>
        <v>0</v>
      </c>
    </row>
    <row r="355" spans="2:30" ht="15.75" customHeight="1" x14ac:dyDescent="0.45">
      <c r="B355" s="135" t="str">
        <f>$B$217</f>
        <v>M1 - skolinto kapitalo srautai</v>
      </c>
      <c r="C355" s="139">
        <f>C262*(1+'Bazinės prielaidos'!$E$13)</f>
        <v>0</v>
      </c>
      <c r="D355" s="139">
        <f>D262*(1+'Bazinės prielaidos'!$E$13)</f>
        <v>0</v>
      </c>
      <c r="E355" s="139">
        <f>E262*(1+'Bazinės prielaidos'!$E$13)</f>
        <v>0</v>
      </c>
      <c r="F355" s="139">
        <f>F262*(1+'Bazinės prielaidos'!$E$13)</f>
        <v>0</v>
      </c>
      <c r="G355" s="139">
        <f>G262*(1+'Bazinės prielaidos'!$E$13)</f>
        <v>0</v>
      </c>
      <c r="H355" s="139">
        <f>H262*(1+'Bazinės prielaidos'!$E$13)</f>
        <v>0</v>
      </c>
      <c r="I355" s="139">
        <f>I262*(1+'Bazinės prielaidos'!$E$13)</f>
        <v>0</v>
      </c>
      <c r="J355" s="139">
        <f>J262*(1+'Bazinės prielaidos'!$E$13)</f>
        <v>0</v>
      </c>
      <c r="K355" s="139">
        <f>K262*(1+'Bazinės prielaidos'!$E$13)</f>
        <v>0</v>
      </c>
      <c r="L355" s="139">
        <f>L262*(1+'Bazinės prielaidos'!$E$13)</f>
        <v>0</v>
      </c>
      <c r="M355" s="139">
        <f>M262*(1+'Bazinės prielaidos'!$E$13)</f>
        <v>0</v>
      </c>
      <c r="N355" s="139">
        <f>N262*(1+'Bazinės prielaidos'!$E$13)</f>
        <v>0</v>
      </c>
      <c r="O355" s="139">
        <f>O262*(1+'Bazinės prielaidos'!$E$13)</f>
        <v>0</v>
      </c>
      <c r="P355" s="139">
        <f>P262*(1+'Bazinės prielaidos'!$E$13)</f>
        <v>0</v>
      </c>
      <c r="Q355" s="139">
        <f>Q262*(1+'Bazinės prielaidos'!$E$13)</f>
        <v>0</v>
      </c>
      <c r="R355" s="139">
        <f>R262*(1+'Bazinės prielaidos'!$E$13)</f>
        <v>0</v>
      </c>
      <c r="S355" s="139">
        <f>S262*(1+'Bazinės prielaidos'!$E$13)</f>
        <v>0</v>
      </c>
      <c r="T355" s="139">
        <f>T262*(1+'Bazinės prielaidos'!$E$13)</f>
        <v>0</v>
      </c>
      <c r="U355" s="139">
        <f>U262*(1+'Bazinės prielaidos'!$E$13)</f>
        <v>0</v>
      </c>
      <c r="V355" s="139">
        <f>V262*(1+'Bazinės prielaidos'!$E$13)</f>
        <v>0</v>
      </c>
      <c r="W355" s="139">
        <f>W262*(1+'Bazinės prielaidos'!$E$13)</f>
        <v>0</v>
      </c>
      <c r="X355" s="139">
        <f>X262*(1+'Bazinės prielaidos'!$E$13)</f>
        <v>0</v>
      </c>
      <c r="Y355" s="139">
        <f>Y262*(1+'Bazinės prielaidos'!$E$13)</f>
        <v>0</v>
      </c>
      <c r="Z355" s="139">
        <f>Z262*(1+'Bazinės prielaidos'!$E$13)</f>
        <v>0</v>
      </c>
      <c r="AA355" s="139">
        <f>AA262*(1+'Bazinės prielaidos'!$E$13)</f>
        <v>0</v>
      </c>
      <c r="AB355" s="129">
        <f t="shared" ref="AB355:AB364" si="1543">SUM(C355:AA355)</f>
        <v>0</v>
      </c>
    </row>
    <row r="356" spans="2:30" ht="15.75" customHeight="1" x14ac:dyDescent="0.45">
      <c r="B356" s="135" t="str">
        <f>$B$218</f>
        <v>M2 - nuosavo kapitalo srautai</v>
      </c>
      <c r="C356" s="139">
        <f>C263*(1+'Bazinės prielaidos'!$E$13)</f>
        <v>0</v>
      </c>
      <c r="D356" s="139">
        <f>D263*(1+'Bazinės prielaidos'!$E$13)</f>
        <v>0</v>
      </c>
      <c r="E356" s="139">
        <f>E263*(1+'Bazinės prielaidos'!$E$13)</f>
        <v>0</v>
      </c>
      <c r="F356" s="139">
        <f>F263*(1+'Bazinės prielaidos'!$E$13)</f>
        <v>0</v>
      </c>
      <c r="G356" s="139">
        <f>G263*(1+'Bazinės prielaidos'!$E$13)</f>
        <v>0</v>
      </c>
      <c r="H356" s="139">
        <f>H263*(1+'Bazinės prielaidos'!$E$13)</f>
        <v>0</v>
      </c>
      <c r="I356" s="139">
        <f>I263*(1+'Bazinės prielaidos'!$E$13)</f>
        <v>0</v>
      </c>
      <c r="J356" s="139">
        <f>J263*(1+'Bazinės prielaidos'!$E$13)</f>
        <v>0</v>
      </c>
      <c r="K356" s="139">
        <f>K263*(1+'Bazinės prielaidos'!$E$13)</f>
        <v>0</v>
      </c>
      <c r="L356" s="139">
        <f>L263*(1+'Bazinės prielaidos'!$E$13)</f>
        <v>0</v>
      </c>
      <c r="M356" s="139">
        <f>M263*(1+'Bazinės prielaidos'!$E$13)</f>
        <v>0</v>
      </c>
      <c r="N356" s="139">
        <f>N263*(1+'Bazinės prielaidos'!$E$13)</f>
        <v>0</v>
      </c>
      <c r="O356" s="139">
        <f>O263*(1+'Bazinės prielaidos'!$E$13)</f>
        <v>0</v>
      </c>
      <c r="P356" s="139">
        <f>P263*(1+'Bazinės prielaidos'!$E$13)</f>
        <v>0</v>
      </c>
      <c r="Q356" s="139">
        <f>Q263*(1+'Bazinės prielaidos'!$E$13)</f>
        <v>0</v>
      </c>
      <c r="R356" s="139">
        <f>R263*(1+'Bazinės prielaidos'!$E$13)</f>
        <v>0</v>
      </c>
      <c r="S356" s="139">
        <f>S263*(1+'Bazinės prielaidos'!$E$13)</f>
        <v>0</v>
      </c>
      <c r="T356" s="139">
        <f>T263*(1+'Bazinės prielaidos'!$E$13)</f>
        <v>0</v>
      </c>
      <c r="U356" s="139">
        <f>U263*(1+'Bazinės prielaidos'!$E$13)</f>
        <v>0</v>
      </c>
      <c r="V356" s="139">
        <f>V263*(1+'Bazinės prielaidos'!$E$13)</f>
        <v>0</v>
      </c>
      <c r="W356" s="139">
        <f>W263*(1+'Bazinės prielaidos'!$E$13)</f>
        <v>0</v>
      </c>
      <c r="X356" s="139">
        <f>X263*(1+'Bazinės prielaidos'!$E$13)</f>
        <v>0</v>
      </c>
      <c r="Y356" s="139">
        <f>Y263*(1+'Bazinės prielaidos'!$E$13)</f>
        <v>0</v>
      </c>
      <c r="Z356" s="139">
        <f>Z263*(1+'Bazinės prielaidos'!$E$13)</f>
        <v>0</v>
      </c>
      <c r="AA356" s="139">
        <f>AA263*(1+'Bazinės prielaidos'!$E$13)</f>
        <v>0</v>
      </c>
      <c r="AB356" s="129">
        <f t="shared" si="1543"/>
        <v>0</v>
      </c>
    </row>
    <row r="357" spans="2:30" ht="15.75" customHeight="1" x14ac:dyDescent="0.45">
      <c r="B357" s="127" t="str">
        <f>$B$219</f>
        <v>M3 - Finansinės ir investicinės veiklos pajamos</v>
      </c>
      <c r="C357" s="137">
        <f>SUM(C358:C359)</f>
        <v>0</v>
      </c>
      <c r="D357" s="137">
        <f t="shared" ref="D357" si="1544">SUM(D358:D359)</f>
        <v>0</v>
      </c>
      <c r="E357" s="137">
        <f t="shared" ref="E357" si="1545">SUM(E358:E359)</f>
        <v>0</v>
      </c>
      <c r="F357" s="137">
        <f t="shared" ref="F357" si="1546">SUM(F358:F359)</f>
        <v>0</v>
      </c>
      <c r="G357" s="137">
        <f t="shared" ref="G357" si="1547">SUM(G358:G359)</f>
        <v>0</v>
      </c>
      <c r="H357" s="137">
        <f t="shared" ref="H357" si="1548">SUM(H358:H359)</f>
        <v>0</v>
      </c>
      <c r="I357" s="137">
        <f t="shared" ref="I357" si="1549">SUM(I358:I359)</f>
        <v>0</v>
      </c>
      <c r="J357" s="137">
        <f t="shared" ref="J357" si="1550">SUM(J358:J359)</f>
        <v>0</v>
      </c>
      <c r="K357" s="137">
        <f t="shared" ref="K357" si="1551">SUM(K358:K359)</f>
        <v>0</v>
      </c>
      <c r="L357" s="137">
        <f t="shared" ref="L357" si="1552">SUM(L358:L359)</f>
        <v>0</v>
      </c>
      <c r="M357" s="137">
        <f t="shared" ref="M357" si="1553">SUM(M358:M359)</f>
        <v>0</v>
      </c>
      <c r="N357" s="137">
        <f t="shared" ref="N357" si="1554">SUM(N358:N359)</f>
        <v>0</v>
      </c>
      <c r="O357" s="137">
        <f t="shared" ref="O357" si="1555">SUM(O358:O359)</f>
        <v>0</v>
      </c>
      <c r="P357" s="137">
        <f t="shared" ref="P357" si="1556">SUM(P358:P359)</f>
        <v>0</v>
      </c>
      <c r="Q357" s="137">
        <f t="shared" ref="Q357" si="1557">SUM(Q358:Q359)</f>
        <v>0</v>
      </c>
      <c r="R357" s="137">
        <f t="shared" ref="R357" si="1558">SUM(R358:R359)</f>
        <v>0</v>
      </c>
      <c r="S357" s="137">
        <f t="shared" ref="S357" si="1559">SUM(S358:S359)</f>
        <v>0</v>
      </c>
      <c r="T357" s="137">
        <f t="shared" ref="T357" si="1560">SUM(T358:T359)</f>
        <v>0</v>
      </c>
      <c r="U357" s="137">
        <f t="shared" ref="U357" si="1561">SUM(U358:U359)</f>
        <v>0</v>
      </c>
      <c r="V357" s="137">
        <f t="shared" ref="V357" si="1562">SUM(V358:V359)</f>
        <v>0</v>
      </c>
      <c r="W357" s="137">
        <f t="shared" ref="W357" si="1563">SUM(W358:W359)</f>
        <v>0</v>
      </c>
      <c r="X357" s="137">
        <f t="shared" ref="X357" si="1564">SUM(X358:X359)</f>
        <v>0</v>
      </c>
      <c r="Y357" s="137">
        <f t="shared" ref="Y357" si="1565">SUM(Y358:Y359)</f>
        <v>0</v>
      </c>
      <c r="Z357" s="137">
        <f t="shared" ref="Z357" si="1566">SUM(Z358:Z359)</f>
        <v>0</v>
      </c>
      <c r="AA357" s="137">
        <f t="shared" ref="AA357" si="1567">SUM(AA358:AA359)</f>
        <v>0</v>
      </c>
      <c r="AB357" s="126">
        <f t="shared" si="1543"/>
        <v>0</v>
      </c>
    </row>
    <row r="358" spans="2:30" ht="15.75" customHeight="1" x14ac:dyDescent="0.45">
      <c r="B358" s="128" t="str">
        <f>$B$220</f>
        <v>M3n1 - Finansinės veiklos (palūkanų) pajamos</v>
      </c>
      <c r="C358" s="139">
        <f>C265*(1+'Bazinės prielaidos'!$E$13)</f>
        <v>0</v>
      </c>
      <c r="D358" s="139">
        <f>D265*(1+'Bazinės prielaidos'!$E$13)</f>
        <v>0</v>
      </c>
      <c r="E358" s="139">
        <f>E265*(1+'Bazinės prielaidos'!$E$13)</f>
        <v>0</v>
      </c>
      <c r="F358" s="139">
        <f>F265*(1+'Bazinės prielaidos'!$E$13)</f>
        <v>0</v>
      </c>
      <c r="G358" s="139">
        <f>G265*(1+'Bazinės prielaidos'!$E$13)</f>
        <v>0</v>
      </c>
      <c r="H358" s="139">
        <f>H265*(1+'Bazinės prielaidos'!$E$13)</f>
        <v>0</v>
      </c>
      <c r="I358" s="139">
        <f>I265*(1+'Bazinės prielaidos'!$E$13)</f>
        <v>0</v>
      </c>
      <c r="J358" s="139">
        <f>J265*(1+'Bazinės prielaidos'!$E$13)</f>
        <v>0</v>
      </c>
      <c r="K358" s="139">
        <f>K265*(1+'Bazinės prielaidos'!$E$13)</f>
        <v>0</v>
      </c>
      <c r="L358" s="139">
        <f>L265*(1+'Bazinės prielaidos'!$E$13)</f>
        <v>0</v>
      </c>
      <c r="M358" s="139">
        <f>M265*(1+'Bazinės prielaidos'!$E$13)</f>
        <v>0</v>
      </c>
      <c r="N358" s="139">
        <f>N265*(1+'Bazinės prielaidos'!$E$13)</f>
        <v>0</v>
      </c>
      <c r="O358" s="139">
        <f>O265*(1+'Bazinės prielaidos'!$E$13)</f>
        <v>0</v>
      </c>
      <c r="P358" s="139">
        <f>P265*(1+'Bazinės prielaidos'!$E$13)</f>
        <v>0</v>
      </c>
      <c r="Q358" s="139">
        <f>Q265*(1+'Bazinės prielaidos'!$E$13)</f>
        <v>0</v>
      </c>
      <c r="R358" s="139">
        <f>R265*(1+'Bazinės prielaidos'!$E$13)</f>
        <v>0</v>
      </c>
      <c r="S358" s="139">
        <f>S265*(1+'Bazinės prielaidos'!$E$13)</f>
        <v>0</v>
      </c>
      <c r="T358" s="139">
        <f>T265*(1+'Bazinės prielaidos'!$E$13)</f>
        <v>0</v>
      </c>
      <c r="U358" s="139">
        <f>U265*(1+'Bazinės prielaidos'!$E$13)</f>
        <v>0</v>
      </c>
      <c r="V358" s="139">
        <f>V265*(1+'Bazinės prielaidos'!$E$13)</f>
        <v>0</v>
      </c>
      <c r="W358" s="139">
        <f>W265*(1+'Bazinės prielaidos'!$E$13)</f>
        <v>0</v>
      </c>
      <c r="X358" s="139">
        <f>X265*(1+'Bazinės prielaidos'!$E$13)</f>
        <v>0</v>
      </c>
      <c r="Y358" s="139">
        <f>Y265*(1+'Bazinės prielaidos'!$E$13)</f>
        <v>0</v>
      </c>
      <c r="Z358" s="139">
        <f>Z265*(1+'Bazinės prielaidos'!$E$13)</f>
        <v>0</v>
      </c>
      <c r="AA358" s="139">
        <f>AA265*(1+'Bazinės prielaidos'!$E$13)</f>
        <v>0</v>
      </c>
      <c r="AB358" s="129">
        <f t="shared" si="1543"/>
        <v>0</v>
      </c>
    </row>
    <row r="359" spans="2:30" ht="15.75" customHeight="1" x14ac:dyDescent="0.45">
      <c r="B359" s="128" t="str">
        <f>$B$221</f>
        <v>M3n2 - Investicinės veiklos ir nuosavo kapitalo pajamos</v>
      </c>
      <c r="C359" s="139">
        <f>C266*(1+'Bazinės prielaidos'!$E$13)</f>
        <v>0</v>
      </c>
      <c r="D359" s="139">
        <f>D266*(1+'Bazinės prielaidos'!$E$13)</f>
        <v>0</v>
      </c>
      <c r="E359" s="139">
        <f>E266*(1+'Bazinės prielaidos'!$E$13)</f>
        <v>0</v>
      </c>
      <c r="F359" s="139">
        <f>F266*(1+'Bazinės prielaidos'!$E$13)</f>
        <v>0</v>
      </c>
      <c r="G359" s="139">
        <f>G266*(1+'Bazinės prielaidos'!$E$13)</f>
        <v>0</v>
      </c>
      <c r="H359" s="139">
        <f>H266*(1+'Bazinės prielaidos'!$E$13)</f>
        <v>0</v>
      </c>
      <c r="I359" s="139">
        <f>I266*(1+'Bazinės prielaidos'!$E$13)</f>
        <v>0</v>
      </c>
      <c r="J359" s="139">
        <f>J266*(1+'Bazinės prielaidos'!$E$13)</f>
        <v>0</v>
      </c>
      <c r="K359" s="139">
        <f>K266*(1+'Bazinės prielaidos'!$E$13)</f>
        <v>0</v>
      </c>
      <c r="L359" s="139">
        <f>L266*(1+'Bazinės prielaidos'!$E$13)</f>
        <v>0</v>
      </c>
      <c r="M359" s="139">
        <f>M266*(1+'Bazinės prielaidos'!$E$13)</f>
        <v>0</v>
      </c>
      <c r="N359" s="139">
        <f>N266*(1+'Bazinės prielaidos'!$E$13)</f>
        <v>0</v>
      </c>
      <c r="O359" s="139">
        <f>O266*(1+'Bazinės prielaidos'!$E$13)</f>
        <v>0</v>
      </c>
      <c r="P359" s="139">
        <f>P266*(1+'Bazinės prielaidos'!$E$13)</f>
        <v>0</v>
      </c>
      <c r="Q359" s="139">
        <f>Q266*(1+'Bazinės prielaidos'!$E$13)</f>
        <v>0</v>
      </c>
      <c r="R359" s="139">
        <f>R266*(1+'Bazinės prielaidos'!$E$13)</f>
        <v>0</v>
      </c>
      <c r="S359" s="139">
        <f>S266*(1+'Bazinės prielaidos'!$E$13)</f>
        <v>0</v>
      </c>
      <c r="T359" s="139">
        <f>T266*(1+'Bazinės prielaidos'!$E$13)</f>
        <v>0</v>
      </c>
      <c r="U359" s="139">
        <f>U266*(1+'Bazinės prielaidos'!$E$13)</f>
        <v>0</v>
      </c>
      <c r="V359" s="139">
        <f>V266*(1+'Bazinės prielaidos'!$E$13)</f>
        <v>0</v>
      </c>
      <c r="W359" s="139">
        <f>W266*(1+'Bazinės prielaidos'!$E$13)</f>
        <v>0</v>
      </c>
      <c r="X359" s="139">
        <f>X266*(1+'Bazinės prielaidos'!$E$13)</f>
        <v>0</v>
      </c>
      <c r="Y359" s="139">
        <f>Y266*(1+'Bazinės prielaidos'!$E$13)</f>
        <v>0</v>
      </c>
      <c r="Z359" s="139">
        <f>Z266*(1+'Bazinės prielaidos'!$E$13)</f>
        <v>0</v>
      </c>
      <c r="AA359" s="139">
        <f>AA266*(1+'Bazinės prielaidos'!$E$13)</f>
        <v>0</v>
      </c>
      <c r="AB359" s="129">
        <f t="shared" si="1543"/>
        <v>0</v>
      </c>
    </row>
    <row r="360" spans="2:30" ht="15.75" customHeight="1" x14ac:dyDescent="0.45">
      <c r="B360" s="127" t="str">
        <f>$B$222</f>
        <v>M4 - Paslaugų teikimo ir priežiūros pajamos</v>
      </c>
      <c r="C360" s="137">
        <f>SUM(C361:C362)</f>
        <v>0</v>
      </c>
      <c r="D360" s="137">
        <f t="shared" ref="D360" si="1568">SUM(D361:D362)</f>
        <v>0</v>
      </c>
      <c r="E360" s="137">
        <f t="shared" ref="E360" si="1569">SUM(E361:E362)</f>
        <v>0</v>
      </c>
      <c r="F360" s="137">
        <f t="shared" ref="F360" si="1570">SUM(F361:F362)</f>
        <v>0</v>
      </c>
      <c r="G360" s="137">
        <f t="shared" ref="G360" si="1571">SUM(G361:G362)</f>
        <v>0</v>
      </c>
      <c r="H360" s="137">
        <f t="shared" ref="H360" si="1572">SUM(H361:H362)</f>
        <v>0</v>
      </c>
      <c r="I360" s="137">
        <f t="shared" ref="I360" si="1573">SUM(I361:I362)</f>
        <v>0</v>
      </c>
      <c r="J360" s="137">
        <f t="shared" ref="J360" si="1574">SUM(J361:J362)</f>
        <v>0</v>
      </c>
      <c r="K360" s="137">
        <f t="shared" ref="K360" si="1575">SUM(K361:K362)</f>
        <v>0</v>
      </c>
      <c r="L360" s="137">
        <f t="shared" ref="L360" si="1576">SUM(L361:L362)</f>
        <v>0</v>
      </c>
      <c r="M360" s="137">
        <f t="shared" ref="M360" si="1577">SUM(M361:M362)</f>
        <v>0</v>
      </c>
      <c r="N360" s="137">
        <f t="shared" ref="N360" si="1578">SUM(N361:N362)</f>
        <v>0</v>
      </c>
      <c r="O360" s="137">
        <f t="shared" ref="O360" si="1579">SUM(O361:O362)</f>
        <v>0</v>
      </c>
      <c r="P360" s="137">
        <f t="shared" ref="P360" si="1580">SUM(P361:P362)</f>
        <v>0</v>
      </c>
      <c r="Q360" s="137">
        <f t="shared" ref="Q360" si="1581">SUM(Q361:Q362)</f>
        <v>0</v>
      </c>
      <c r="R360" s="137">
        <f t="shared" ref="R360" si="1582">SUM(R361:R362)</f>
        <v>0</v>
      </c>
      <c r="S360" s="137">
        <f t="shared" ref="S360" si="1583">SUM(S361:S362)</f>
        <v>0</v>
      </c>
      <c r="T360" s="137">
        <f t="shared" ref="T360" si="1584">SUM(T361:T362)</f>
        <v>0</v>
      </c>
      <c r="U360" s="137">
        <f t="shared" ref="U360" si="1585">SUM(U361:U362)</f>
        <v>0</v>
      </c>
      <c r="V360" s="137">
        <f t="shared" ref="V360" si="1586">SUM(V361:V362)</f>
        <v>0</v>
      </c>
      <c r="W360" s="137">
        <f t="shared" ref="W360" si="1587">SUM(W361:W362)</f>
        <v>0</v>
      </c>
      <c r="X360" s="137">
        <f t="shared" ref="X360" si="1588">SUM(X361:X362)</f>
        <v>0</v>
      </c>
      <c r="Y360" s="137">
        <f t="shared" ref="Y360" si="1589">SUM(Y361:Y362)</f>
        <v>0</v>
      </c>
      <c r="Z360" s="137">
        <f t="shared" ref="Z360" si="1590">SUM(Z361:Z362)</f>
        <v>0</v>
      </c>
      <c r="AA360" s="137">
        <f t="shared" ref="AA360" si="1591">SUM(AA361:AA362)</f>
        <v>0</v>
      </c>
      <c r="AB360" s="126">
        <f t="shared" si="1543"/>
        <v>0</v>
      </c>
    </row>
    <row r="361" spans="2:30" s="107" customFormat="1" ht="15.75" customHeight="1" x14ac:dyDescent="0.45">
      <c r="B361" s="128" t="str">
        <f>$B$223</f>
        <v>M4.1 - Paslaugų teikimo ir remonto pajamos</v>
      </c>
      <c r="C361" s="139">
        <f>C268*(1+'Bazinės prielaidos'!$E$13)</f>
        <v>0</v>
      </c>
      <c r="D361" s="139">
        <f>D268*(1+'Bazinės prielaidos'!$E$13)</f>
        <v>0</v>
      </c>
      <c r="E361" s="139">
        <f>E268*(1+'Bazinės prielaidos'!$E$13)</f>
        <v>0</v>
      </c>
      <c r="F361" s="139">
        <f>F268*(1+'Bazinės prielaidos'!$E$13)</f>
        <v>0</v>
      </c>
      <c r="G361" s="139">
        <f>G268*(1+'Bazinės prielaidos'!$E$13)</f>
        <v>0</v>
      </c>
      <c r="H361" s="139">
        <f>H268*(1+'Bazinės prielaidos'!$E$13)</f>
        <v>0</v>
      </c>
      <c r="I361" s="139">
        <f>I268*(1+'Bazinės prielaidos'!$E$13)</f>
        <v>0</v>
      </c>
      <c r="J361" s="139">
        <f>J268*(1+'Bazinės prielaidos'!$E$13)</f>
        <v>0</v>
      </c>
      <c r="K361" s="139">
        <f>K268*(1+'Bazinės prielaidos'!$E$13)</f>
        <v>0</v>
      </c>
      <c r="L361" s="139">
        <f>L268*(1+'Bazinės prielaidos'!$E$13)</f>
        <v>0</v>
      </c>
      <c r="M361" s="139">
        <f>M268*(1+'Bazinės prielaidos'!$E$13)</f>
        <v>0</v>
      </c>
      <c r="N361" s="139">
        <f>N268*(1+'Bazinės prielaidos'!$E$13)</f>
        <v>0</v>
      </c>
      <c r="O361" s="139">
        <f>O268*(1+'Bazinės prielaidos'!$E$13)</f>
        <v>0</v>
      </c>
      <c r="P361" s="139">
        <f>P268*(1+'Bazinės prielaidos'!$E$13)</f>
        <v>0</v>
      </c>
      <c r="Q361" s="139">
        <f>Q268*(1+'Bazinės prielaidos'!$E$13)</f>
        <v>0</v>
      </c>
      <c r="R361" s="139">
        <f>R268*(1+'Bazinės prielaidos'!$E$13)</f>
        <v>0</v>
      </c>
      <c r="S361" s="139">
        <f>S268*(1+'Bazinės prielaidos'!$E$13)</f>
        <v>0</v>
      </c>
      <c r="T361" s="139">
        <f>T268*(1+'Bazinės prielaidos'!$E$13)</f>
        <v>0</v>
      </c>
      <c r="U361" s="139">
        <f>U268*(1+'Bazinės prielaidos'!$E$13)</f>
        <v>0</v>
      </c>
      <c r="V361" s="139">
        <f>V268*(1+'Bazinės prielaidos'!$E$13)</f>
        <v>0</v>
      </c>
      <c r="W361" s="139">
        <f>W268*(1+'Bazinės prielaidos'!$E$13)</f>
        <v>0</v>
      </c>
      <c r="X361" s="139">
        <f>X268*(1+'Bazinės prielaidos'!$E$13)</f>
        <v>0</v>
      </c>
      <c r="Y361" s="139">
        <f>Y268*(1+'Bazinės prielaidos'!$E$13)</f>
        <v>0</v>
      </c>
      <c r="Z361" s="139">
        <f>Z268*(1+'Bazinės prielaidos'!$E$13)</f>
        <v>0</v>
      </c>
      <c r="AA361" s="139">
        <f>AA268*(1+'Bazinės prielaidos'!$E$13)</f>
        <v>0</v>
      </c>
      <c r="AB361" s="129">
        <f t="shared" si="1543"/>
        <v>0</v>
      </c>
    </row>
    <row r="362" spans="2:30" s="107" customFormat="1" ht="15.75" customHeight="1" x14ac:dyDescent="0.45">
      <c r="B362" s="128" t="str">
        <f>$B$224</f>
        <v>M4.2 - Atnaujinimo pajamos</v>
      </c>
      <c r="C362" s="139">
        <f>C269*(1+'Bazinės prielaidos'!$E$13)</f>
        <v>0</v>
      </c>
      <c r="D362" s="139">
        <f>D269*(1+'Bazinės prielaidos'!$E$13)</f>
        <v>0</v>
      </c>
      <c r="E362" s="139">
        <f>E269*(1+'Bazinės prielaidos'!$E$13)</f>
        <v>0</v>
      </c>
      <c r="F362" s="139">
        <f>F269*(1+'Bazinės prielaidos'!$E$13)</f>
        <v>0</v>
      </c>
      <c r="G362" s="139">
        <f>G269*(1+'Bazinės prielaidos'!$E$13)</f>
        <v>0</v>
      </c>
      <c r="H362" s="139">
        <f>H269*(1+'Bazinės prielaidos'!$E$13)</f>
        <v>0</v>
      </c>
      <c r="I362" s="139">
        <f>I269*(1+'Bazinės prielaidos'!$E$13)</f>
        <v>0</v>
      </c>
      <c r="J362" s="139">
        <f>J269*(1+'Bazinės prielaidos'!$E$13)</f>
        <v>0</v>
      </c>
      <c r="K362" s="139">
        <f>K269*(1+'Bazinės prielaidos'!$E$13)</f>
        <v>0</v>
      </c>
      <c r="L362" s="139">
        <f>L269*(1+'Bazinės prielaidos'!$E$13)</f>
        <v>0</v>
      </c>
      <c r="M362" s="139">
        <f>M269*(1+'Bazinės prielaidos'!$E$13)</f>
        <v>0</v>
      </c>
      <c r="N362" s="139">
        <f>N269*(1+'Bazinės prielaidos'!$E$13)</f>
        <v>0</v>
      </c>
      <c r="O362" s="139">
        <f>O269*(1+'Bazinės prielaidos'!$E$13)</f>
        <v>0</v>
      </c>
      <c r="P362" s="139">
        <f>P269*(1+'Bazinės prielaidos'!$E$13)</f>
        <v>0</v>
      </c>
      <c r="Q362" s="139">
        <f>Q269*(1+'Bazinės prielaidos'!$E$13)</f>
        <v>0</v>
      </c>
      <c r="R362" s="139">
        <f>R269*(1+'Bazinės prielaidos'!$E$13)</f>
        <v>0</v>
      </c>
      <c r="S362" s="139">
        <f>S269*(1+'Bazinės prielaidos'!$E$13)</f>
        <v>0</v>
      </c>
      <c r="T362" s="139">
        <f>T269*(1+'Bazinės prielaidos'!$E$13)</f>
        <v>0</v>
      </c>
      <c r="U362" s="139">
        <f>U269*(1+'Bazinės prielaidos'!$E$13)</f>
        <v>0</v>
      </c>
      <c r="V362" s="139">
        <f>V269*(1+'Bazinės prielaidos'!$E$13)</f>
        <v>0</v>
      </c>
      <c r="W362" s="139">
        <f>W269*(1+'Bazinės prielaidos'!$E$13)</f>
        <v>0</v>
      </c>
      <c r="X362" s="139">
        <f>X269*(1+'Bazinės prielaidos'!$E$13)</f>
        <v>0</v>
      </c>
      <c r="Y362" s="139">
        <f>Y269*(1+'Bazinės prielaidos'!$E$13)</f>
        <v>0</v>
      </c>
      <c r="Z362" s="139">
        <f>Z269*(1+'Bazinės prielaidos'!$E$13)</f>
        <v>0</v>
      </c>
      <c r="AA362" s="139">
        <f>AA269*(1+'Bazinės prielaidos'!$E$13)</f>
        <v>0</v>
      </c>
      <c r="AB362" s="129">
        <f t="shared" si="1543"/>
        <v>0</v>
      </c>
    </row>
    <row r="363" spans="2:30" ht="15.75" customHeight="1" x14ac:dyDescent="0.45">
      <c r="B363" s="127" t="str">
        <f>$B$225</f>
        <v>M5 - Administravimo ir valdymo pajamos</v>
      </c>
      <c r="C363" s="137">
        <f>C270*(1+'Bazinės prielaidos'!$E$13)</f>
        <v>0</v>
      </c>
      <c r="D363" s="137">
        <f>D270*(1+'Bazinės prielaidos'!$E$13)</f>
        <v>0</v>
      </c>
      <c r="E363" s="137">
        <f>E270*(1+'Bazinės prielaidos'!$E$13)</f>
        <v>0</v>
      </c>
      <c r="F363" s="137">
        <f>F270*(1+'Bazinės prielaidos'!$E$13)</f>
        <v>0</v>
      </c>
      <c r="G363" s="137">
        <f>G270*(1+'Bazinės prielaidos'!$E$13)</f>
        <v>0</v>
      </c>
      <c r="H363" s="137">
        <f>H270*(1+'Bazinės prielaidos'!$E$13)</f>
        <v>0</v>
      </c>
      <c r="I363" s="137">
        <f>I270*(1+'Bazinės prielaidos'!$E$13)</f>
        <v>0</v>
      </c>
      <c r="J363" s="137">
        <f>J270*(1+'Bazinės prielaidos'!$E$13)</f>
        <v>0</v>
      </c>
      <c r="K363" s="137">
        <f>K270*(1+'Bazinės prielaidos'!$E$13)</f>
        <v>0</v>
      </c>
      <c r="L363" s="137">
        <f>L270*(1+'Bazinės prielaidos'!$E$13)</f>
        <v>0</v>
      </c>
      <c r="M363" s="137">
        <f>M270*(1+'Bazinės prielaidos'!$E$13)</f>
        <v>0</v>
      </c>
      <c r="N363" s="137">
        <f>N270*(1+'Bazinės prielaidos'!$E$13)</f>
        <v>0</v>
      </c>
      <c r="O363" s="137">
        <f>O270*(1+'Bazinės prielaidos'!$E$13)</f>
        <v>0</v>
      </c>
      <c r="P363" s="137">
        <f>P270*(1+'Bazinės prielaidos'!$E$13)</f>
        <v>0</v>
      </c>
      <c r="Q363" s="137">
        <f>Q270*(1+'Bazinės prielaidos'!$E$13)</f>
        <v>0</v>
      </c>
      <c r="R363" s="137">
        <f>R270*(1+'Bazinės prielaidos'!$E$13)</f>
        <v>0</v>
      </c>
      <c r="S363" s="137">
        <f>S270*(1+'Bazinės prielaidos'!$E$13)</f>
        <v>0</v>
      </c>
      <c r="T363" s="137">
        <f>T270*(1+'Bazinės prielaidos'!$E$13)</f>
        <v>0</v>
      </c>
      <c r="U363" s="137">
        <f>U270*(1+'Bazinės prielaidos'!$E$13)</f>
        <v>0</v>
      </c>
      <c r="V363" s="137">
        <f>V270*(1+'Bazinės prielaidos'!$E$13)</f>
        <v>0</v>
      </c>
      <c r="W363" s="137">
        <f>W270*(1+'Bazinės prielaidos'!$E$13)</f>
        <v>0</v>
      </c>
      <c r="X363" s="137">
        <f>X270*(1+'Bazinės prielaidos'!$E$13)</f>
        <v>0</v>
      </c>
      <c r="Y363" s="137">
        <f>Y270*(1+'Bazinės prielaidos'!$E$13)</f>
        <v>0</v>
      </c>
      <c r="Z363" s="137">
        <f>Z270*(1+'Bazinės prielaidos'!$E$13)</f>
        <v>0</v>
      </c>
      <c r="AA363" s="137">
        <f>AA270*(1+'Bazinės prielaidos'!$E$13)</f>
        <v>0</v>
      </c>
      <c r="AB363" s="126">
        <f t="shared" si="1543"/>
        <v>0</v>
      </c>
    </row>
    <row r="364" spans="2:30" s="108" customFormat="1" ht="15.75" customHeight="1" x14ac:dyDescent="0.45">
      <c r="B364" s="130" t="str">
        <f>$B$226</f>
        <v>Viso:</v>
      </c>
      <c r="C364" s="126">
        <f>SUM(C354,C357,C360,C363)</f>
        <v>0</v>
      </c>
      <c r="D364" s="126">
        <f t="shared" ref="D364" si="1592">SUM(D354,D357,D360,D363)</f>
        <v>0</v>
      </c>
      <c r="E364" s="126">
        <f t="shared" ref="E364" si="1593">SUM(E354,E357,E360,E363)</f>
        <v>0</v>
      </c>
      <c r="F364" s="126">
        <f t="shared" ref="F364" si="1594">SUM(F354,F357,F360,F363)</f>
        <v>0</v>
      </c>
      <c r="G364" s="126">
        <f t="shared" ref="G364" si="1595">SUM(G354,G357,G360,G363)</f>
        <v>0</v>
      </c>
      <c r="H364" s="126">
        <f t="shared" ref="H364" si="1596">SUM(H354,H357,H360,H363)</f>
        <v>0</v>
      </c>
      <c r="I364" s="126">
        <f t="shared" ref="I364" si="1597">SUM(I354,I357,I360,I363)</f>
        <v>0</v>
      </c>
      <c r="J364" s="126">
        <f t="shared" ref="J364" si="1598">SUM(J354,J357,J360,J363)</f>
        <v>0</v>
      </c>
      <c r="K364" s="126">
        <f t="shared" ref="K364" si="1599">SUM(K354,K357,K360,K363)</f>
        <v>0</v>
      </c>
      <c r="L364" s="126">
        <f t="shared" ref="L364" si="1600">SUM(L354,L357,L360,L363)</f>
        <v>0</v>
      </c>
      <c r="M364" s="126">
        <f t="shared" ref="M364" si="1601">SUM(M354,M357,M360,M363)</f>
        <v>0</v>
      </c>
      <c r="N364" s="126">
        <f t="shared" ref="N364" si="1602">SUM(N354,N357,N360,N363)</f>
        <v>0</v>
      </c>
      <c r="O364" s="126">
        <f t="shared" ref="O364" si="1603">SUM(O354,O357,O360,O363)</f>
        <v>0</v>
      </c>
      <c r="P364" s="126">
        <f t="shared" ref="P364" si="1604">SUM(P354,P357,P360,P363)</f>
        <v>0</v>
      </c>
      <c r="Q364" s="126">
        <f t="shared" ref="Q364" si="1605">SUM(Q354,Q357,Q360,Q363)</f>
        <v>0</v>
      </c>
      <c r="R364" s="126">
        <f t="shared" ref="R364" si="1606">SUM(R354,R357,R360,R363)</f>
        <v>0</v>
      </c>
      <c r="S364" s="126">
        <f t="shared" ref="S364" si="1607">SUM(S354,S357,S360,S363)</f>
        <v>0</v>
      </c>
      <c r="T364" s="126">
        <f t="shared" ref="T364" si="1608">SUM(T354,T357,T360,T363)</f>
        <v>0</v>
      </c>
      <c r="U364" s="126">
        <f t="shared" ref="U364" si="1609">SUM(U354,U357,U360,U363)</f>
        <v>0</v>
      </c>
      <c r="V364" s="126">
        <f t="shared" ref="V364" si="1610">SUM(V354,V357,V360,V363)</f>
        <v>0</v>
      </c>
      <c r="W364" s="126">
        <f t="shared" ref="W364" si="1611">SUM(W354,W357,W360,W363)</f>
        <v>0</v>
      </c>
      <c r="X364" s="126">
        <f t="shared" ref="X364" si="1612">SUM(X354,X357,X360,X363)</f>
        <v>0</v>
      </c>
      <c r="Y364" s="126">
        <f t="shared" ref="Y364" si="1613">SUM(Y354,Y357,Y360,Y363)</f>
        <v>0</v>
      </c>
      <c r="Z364" s="126">
        <f t="shared" ref="Z364" si="1614">SUM(Z354,Z357,Z360,Z363)</f>
        <v>0</v>
      </c>
      <c r="AA364" s="126">
        <f t="shared" ref="AA364" si="1615">SUM(AA354,AA357,AA360,AA363)</f>
        <v>0</v>
      </c>
      <c r="AB364" s="126">
        <f t="shared" si="1543"/>
        <v>0</v>
      </c>
      <c r="AD364" s="109"/>
    </row>
    <row r="366" spans="2:30" x14ac:dyDescent="0.45">
      <c r="B366" s="108" t="s">
        <v>6</v>
      </c>
    </row>
    <row r="368" spans="2:30" x14ac:dyDescent="0.45">
      <c r="B368" s="124" t="s">
        <v>1</v>
      </c>
      <c r="C368" s="124">
        <f>YEAR('Bazinės prielaidos'!$E$8)</f>
        <v>2023</v>
      </c>
      <c r="D368" s="124">
        <f>C368+1</f>
        <v>2024</v>
      </c>
      <c r="E368" s="124">
        <f t="shared" ref="E368:AA368" si="1616">D368+1</f>
        <v>2025</v>
      </c>
      <c r="F368" s="124">
        <f t="shared" si="1616"/>
        <v>2026</v>
      </c>
      <c r="G368" s="124">
        <f t="shared" si="1616"/>
        <v>2027</v>
      </c>
      <c r="H368" s="124">
        <f t="shared" si="1616"/>
        <v>2028</v>
      </c>
      <c r="I368" s="124">
        <f t="shared" si="1616"/>
        <v>2029</v>
      </c>
      <c r="J368" s="124">
        <f t="shared" si="1616"/>
        <v>2030</v>
      </c>
      <c r="K368" s="124">
        <f t="shared" si="1616"/>
        <v>2031</v>
      </c>
      <c r="L368" s="124">
        <f t="shared" si="1616"/>
        <v>2032</v>
      </c>
      <c r="M368" s="124">
        <f t="shared" si="1616"/>
        <v>2033</v>
      </c>
      <c r="N368" s="124">
        <f t="shared" si="1616"/>
        <v>2034</v>
      </c>
      <c r="O368" s="124">
        <f t="shared" si="1616"/>
        <v>2035</v>
      </c>
      <c r="P368" s="124">
        <f t="shared" si="1616"/>
        <v>2036</v>
      </c>
      <c r="Q368" s="124">
        <f t="shared" si="1616"/>
        <v>2037</v>
      </c>
      <c r="R368" s="124">
        <f t="shared" si="1616"/>
        <v>2038</v>
      </c>
      <c r="S368" s="124">
        <f t="shared" si="1616"/>
        <v>2039</v>
      </c>
      <c r="T368" s="124">
        <f t="shared" si="1616"/>
        <v>2040</v>
      </c>
      <c r="U368" s="124">
        <f t="shared" si="1616"/>
        <v>2041</v>
      </c>
      <c r="V368" s="124">
        <f t="shared" si="1616"/>
        <v>2042</v>
      </c>
      <c r="W368" s="124">
        <f t="shared" si="1616"/>
        <v>2043</v>
      </c>
      <c r="X368" s="124">
        <f t="shared" si="1616"/>
        <v>2044</v>
      </c>
      <c r="Y368" s="124">
        <f t="shared" si="1616"/>
        <v>2045</v>
      </c>
      <c r="Z368" s="124">
        <f t="shared" si="1616"/>
        <v>2046</v>
      </c>
      <c r="AA368" s="124">
        <f t="shared" si="1616"/>
        <v>2047</v>
      </c>
      <c r="AB368" s="124" t="s">
        <v>71</v>
      </c>
    </row>
    <row r="369" spans="2:30" ht="15.75" customHeight="1" x14ac:dyDescent="0.45">
      <c r="B369" s="112" t="str">
        <f>$B$216</f>
        <v>M1 ir M2 - nuosavo ir skolinto kapitalo srautai</v>
      </c>
      <c r="C369" s="137">
        <f>SUM(C370:C371)</f>
        <v>0</v>
      </c>
      <c r="D369" s="137">
        <f t="shared" ref="D369" si="1617">SUM(D370:D371)</f>
        <v>0</v>
      </c>
      <c r="E369" s="137">
        <f t="shared" ref="E369" si="1618">SUM(E370:E371)</f>
        <v>0</v>
      </c>
      <c r="F369" s="137">
        <f t="shared" ref="F369" si="1619">SUM(F370:F371)</f>
        <v>0</v>
      </c>
      <c r="G369" s="137">
        <f t="shared" ref="G369" si="1620">SUM(G370:G371)</f>
        <v>0</v>
      </c>
      <c r="H369" s="137">
        <f t="shared" ref="H369" si="1621">SUM(H370:H371)</f>
        <v>0</v>
      </c>
      <c r="I369" s="137">
        <f t="shared" ref="I369" si="1622">SUM(I370:I371)</f>
        <v>0</v>
      </c>
      <c r="J369" s="137">
        <f t="shared" ref="J369" si="1623">SUM(J370:J371)</f>
        <v>0</v>
      </c>
      <c r="K369" s="137">
        <f t="shared" ref="K369" si="1624">SUM(K370:K371)</f>
        <v>0</v>
      </c>
      <c r="L369" s="137">
        <f t="shared" ref="L369" si="1625">SUM(L370:L371)</f>
        <v>0</v>
      </c>
      <c r="M369" s="137">
        <f t="shared" ref="M369" si="1626">SUM(M370:M371)</f>
        <v>0</v>
      </c>
      <c r="N369" s="137">
        <f t="shared" ref="N369" si="1627">SUM(N370:N371)</f>
        <v>0</v>
      </c>
      <c r="O369" s="137">
        <f t="shared" ref="O369" si="1628">SUM(O370:O371)</f>
        <v>0</v>
      </c>
      <c r="P369" s="137">
        <f t="shared" ref="P369" si="1629">SUM(P370:P371)</f>
        <v>0</v>
      </c>
      <c r="Q369" s="137">
        <f t="shared" ref="Q369" si="1630">SUM(Q370:Q371)</f>
        <v>0</v>
      </c>
      <c r="R369" s="137">
        <f t="shared" ref="R369" si="1631">SUM(R370:R371)</f>
        <v>0</v>
      </c>
      <c r="S369" s="137">
        <f t="shared" ref="S369" si="1632">SUM(S370:S371)</f>
        <v>0</v>
      </c>
      <c r="T369" s="137">
        <f t="shared" ref="T369" si="1633">SUM(T370:T371)</f>
        <v>0</v>
      </c>
      <c r="U369" s="137">
        <f t="shared" ref="U369" si="1634">SUM(U370:U371)</f>
        <v>0</v>
      </c>
      <c r="V369" s="137">
        <f t="shared" ref="V369" si="1635">SUM(V370:V371)</f>
        <v>0</v>
      </c>
      <c r="W369" s="137">
        <f t="shared" ref="W369" si="1636">SUM(W370:W371)</f>
        <v>0</v>
      </c>
      <c r="X369" s="137">
        <f t="shared" ref="X369" si="1637">SUM(X370:X371)</f>
        <v>0</v>
      </c>
      <c r="Y369" s="137">
        <f t="shared" ref="Y369" si="1638">SUM(Y370:Y371)</f>
        <v>0</v>
      </c>
      <c r="Z369" s="137">
        <f t="shared" ref="Z369" si="1639">SUM(Z370:Z371)</f>
        <v>0</v>
      </c>
      <c r="AA369" s="137">
        <f t="shared" ref="AA369" si="1640">SUM(AA370:AA371)</f>
        <v>0</v>
      </c>
      <c r="AB369" s="126">
        <f>SUM(C369:AA369)</f>
        <v>0</v>
      </c>
    </row>
    <row r="370" spans="2:30" ht="15.75" customHeight="1" x14ac:dyDescent="0.45">
      <c r="B370" s="135" t="str">
        <f>$B$217</f>
        <v>M1 - skolinto kapitalo srautai</v>
      </c>
      <c r="C370" s="139">
        <f>C277*(1+'Bazinės prielaidos'!$E$13)</f>
        <v>0</v>
      </c>
      <c r="D370" s="139">
        <f>D277*(1+'Bazinės prielaidos'!$E$13)</f>
        <v>0</v>
      </c>
      <c r="E370" s="139">
        <f>E277*(1+'Bazinės prielaidos'!$E$13)</f>
        <v>0</v>
      </c>
      <c r="F370" s="139">
        <f>F277*(1+'Bazinės prielaidos'!$E$13)</f>
        <v>0</v>
      </c>
      <c r="G370" s="139">
        <f>G277*(1+'Bazinės prielaidos'!$E$13)</f>
        <v>0</v>
      </c>
      <c r="H370" s="139">
        <f>H277*(1+'Bazinės prielaidos'!$E$13)</f>
        <v>0</v>
      </c>
      <c r="I370" s="139">
        <f>I277*(1+'Bazinės prielaidos'!$E$13)</f>
        <v>0</v>
      </c>
      <c r="J370" s="139">
        <f>J277*(1+'Bazinės prielaidos'!$E$13)</f>
        <v>0</v>
      </c>
      <c r="K370" s="139">
        <f>K277*(1+'Bazinės prielaidos'!$E$13)</f>
        <v>0</v>
      </c>
      <c r="L370" s="139">
        <f>L277*(1+'Bazinės prielaidos'!$E$13)</f>
        <v>0</v>
      </c>
      <c r="M370" s="139">
        <f>M277*(1+'Bazinės prielaidos'!$E$13)</f>
        <v>0</v>
      </c>
      <c r="N370" s="139">
        <f>N277*(1+'Bazinės prielaidos'!$E$13)</f>
        <v>0</v>
      </c>
      <c r="O370" s="139">
        <f>O277*(1+'Bazinės prielaidos'!$E$13)</f>
        <v>0</v>
      </c>
      <c r="P370" s="139">
        <f>P277*(1+'Bazinės prielaidos'!$E$13)</f>
        <v>0</v>
      </c>
      <c r="Q370" s="139">
        <f>Q277*(1+'Bazinės prielaidos'!$E$13)</f>
        <v>0</v>
      </c>
      <c r="R370" s="139">
        <f>R277*(1+'Bazinės prielaidos'!$E$13)</f>
        <v>0</v>
      </c>
      <c r="S370" s="139">
        <f>S277*(1+'Bazinės prielaidos'!$E$13)</f>
        <v>0</v>
      </c>
      <c r="T370" s="139">
        <f>T277*(1+'Bazinės prielaidos'!$E$13)</f>
        <v>0</v>
      </c>
      <c r="U370" s="139">
        <f>U277*(1+'Bazinės prielaidos'!$E$13)</f>
        <v>0</v>
      </c>
      <c r="V370" s="139">
        <f>V277*(1+'Bazinės prielaidos'!$E$13)</f>
        <v>0</v>
      </c>
      <c r="W370" s="139">
        <f>W277*(1+'Bazinės prielaidos'!$E$13)</f>
        <v>0</v>
      </c>
      <c r="X370" s="139">
        <f>X277*(1+'Bazinės prielaidos'!$E$13)</f>
        <v>0</v>
      </c>
      <c r="Y370" s="139">
        <f>Y277*(1+'Bazinės prielaidos'!$E$13)</f>
        <v>0</v>
      </c>
      <c r="Z370" s="139">
        <f>Z277*(1+'Bazinės prielaidos'!$E$13)</f>
        <v>0</v>
      </c>
      <c r="AA370" s="139">
        <f>AA277*(1+'Bazinės prielaidos'!$E$13)</f>
        <v>0</v>
      </c>
      <c r="AB370" s="129">
        <f t="shared" ref="AB370:AB379" si="1641">SUM(C370:AA370)</f>
        <v>0</v>
      </c>
    </row>
    <row r="371" spans="2:30" ht="15.75" customHeight="1" x14ac:dyDescent="0.45">
      <c r="B371" s="135" t="str">
        <f>$B$218</f>
        <v>M2 - nuosavo kapitalo srautai</v>
      </c>
      <c r="C371" s="139">
        <f>C278*(1+'Bazinės prielaidos'!$E$13)</f>
        <v>0</v>
      </c>
      <c r="D371" s="139">
        <f>D278*(1+'Bazinės prielaidos'!$E$13)</f>
        <v>0</v>
      </c>
      <c r="E371" s="139">
        <f>E278*(1+'Bazinės prielaidos'!$E$13)</f>
        <v>0</v>
      </c>
      <c r="F371" s="139">
        <f>F278*(1+'Bazinės prielaidos'!$E$13)</f>
        <v>0</v>
      </c>
      <c r="G371" s="139">
        <f>G278*(1+'Bazinės prielaidos'!$E$13)</f>
        <v>0</v>
      </c>
      <c r="H371" s="139">
        <f>H278*(1+'Bazinės prielaidos'!$E$13)</f>
        <v>0</v>
      </c>
      <c r="I371" s="139">
        <f>I278*(1+'Bazinės prielaidos'!$E$13)</f>
        <v>0</v>
      </c>
      <c r="J371" s="139">
        <f>J278*(1+'Bazinės prielaidos'!$E$13)</f>
        <v>0</v>
      </c>
      <c r="K371" s="139">
        <f>K278*(1+'Bazinės prielaidos'!$E$13)</f>
        <v>0</v>
      </c>
      <c r="L371" s="139">
        <f>L278*(1+'Bazinės prielaidos'!$E$13)</f>
        <v>0</v>
      </c>
      <c r="M371" s="139">
        <f>M278*(1+'Bazinės prielaidos'!$E$13)</f>
        <v>0</v>
      </c>
      <c r="N371" s="139">
        <f>N278*(1+'Bazinės prielaidos'!$E$13)</f>
        <v>0</v>
      </c>
      <c r="O371" s="139">
        <f>O278*(1+'Bazinės prielaidos'!$E$13)</f>
        <v>0</v>
      </c>
      <c r="P371" s="139">
        <f>P278*(1+'Bazinės prielaidos'!$E$13)</f>
        <v>0</v>
      </c>
      <c r="Q371" s="139">
        <f>Q278*(1+'Bazinės prielaidos'!$E$13)</f>
        <v>0</v>
      </c>
      <c r="R371" s="139">
        <f>R278*(1+'Bazinės prielaidos'!$E$13)</f>
        <v>0</v>
      </c>
      <c r="S371" s="139">
        <f>S278*(1+'Bazinės prielaidos'!$E$13)</f>
        <v>0</v>
      </c>
      <c r="T371" s="139">
        <f>T278*(1+'Bazinės prielaidos'!$E$13)</f>
        <v>0</v>
      </c>
      <c r="U371" s="139">
        <f>U278*(1+'Bazinės prielaidos'!$E$13)</f>
        <v>0</v>
      </c>
      <c r="V371" s="139">
        <f>V278*(1+'Bazinės prielaidos'!$E$13)</f>
        <v>0</v>
      </c>
      <c r="W371" s="139">
        <f>W278*(1+'Bazinės prielaidos'!$E$13)</f>
        <v>0</v>
      </c>
      <c r="X371" s="139">
        <f>X278*(1+'Bazinės prielaidos'!$E$13)</f>
        <v>0</v>
      </c>
      <c r="Y371" s="139">
        <f>Y278*(1+'Bazinės prielaidos'!$E$13)</f>
        <v>0</v>
      </c>
      <c r="Z371" s="139">
        <f>Z278*(1+'Bazinės prielaidos'!$E$13)</f>
        <v>0</v>
      </c>
      <c r="AA371" s="139">
        <f>AA278*(1+'Bazinės prielaidos'!$E$13)</f>
        <v>0</v>
      </c>
      <c r="AB371" s="129">
        <f t="shared" si="1641"/>
        <v>0</v>
      </c>
    </row>
    <row r="372" spans="2:30" ht="15.75" customHeight="1" x14ac:dyDescent="0.45">
      <c r="B372" s="127" t="str">
        <f>$B$219</f>
        <v>M3 - Finansinės ir investicinės veiklos pajamos</v>
      </c>
      <c r="C372" s="137">
        <f>SUM(C373:C374)</f>
        <v>0</v>
      </c>
      <c r="D372" s="137">
        <f t="shared" ref="D372" si="1642">SUM(D373:D374)</f>
        <v>0</v>
      </c>
      <c r="E372" s="137">
        <f t="shared" ref="E372" si="1643">SUM(E373:E374)</f>
        <v>0</v>
      </c>
      <c r="F372" s="137">
        <f t="shared" ref="F372" si="1644">SUM(F373:F374)</f>
        <v>0</v>
      </c>
      <c r="G372" s="137">
        <f t="shared" ref="G372" si="1645">SUM(G373:G374)</f>
        <v>0</v>
      </c>
      <c r="H372" s="137">
        <f t="shared" ref="H372" si="1646">SUM(H373:H374)</f>
        <v>0</v>
      </c>
      <c r="I372" s="137">
        <f t="shared" ref="I372" si="1647">SUM(I373:I374)</f>
        <v>0</v>
      </c>
      <c r="J372" s="137">
        <f t="shared" ref="J372" si="1648">SUM(J373:J374)</f>
        <v>0</v>
      </c>
      <c r="K372" s="137">
        <f t="shared" ref="K372" si="1649">SUM(K373:K374)</f>
        <v>0</v>
      </c>
      <c r="L372" s="137">
        <f t="shared" ref="L372" si="1650">SUM(L373:L374)</f>
        <v>0</v>
      </c>
      <c r="M372" s="137">
        <f t="shared" ref="M372" si="1651">SUM(M373:M374)</f>
        <v>0</v>
      </c>
      <c r="N372" s="137">
        <f t="shared" ref="N372" si="1652">SUM(N373:N374)</f>
        <v>0</v>
      </c>
      <c r="O372" s="137">
        <f t="shared" ref="O372" si="1653">SUM(O373:O374)</f>
        <v>0</v>
      </c>
      <c r="P372" s="137">
        <f t="shared" ref="P372" si="1654">SUM(P373:P374)</f>
        <v>0</v>
      </c>
      <c r="Q372" s="137">
        <f t="shared" ref="Q372" si="1655">SUM(Q373:Q374)</f>
        <v>0</v>
      </c>
      <c r="R372" s="137">
        <f t="shared" ref="R372" si="1656">SUM(R373:R374)</f>
        <v>0</v>
      </c>
      <c r="S372" s="137">
        <f t="shared" ref="S372" si="1657">SUM(S373:S374)</f>
        <v>0</v>
      </c>
      <c r="T372" s="137">
        <f t="shared" ref="T372" si="1658">SUM(T373:T374)</f>
        <v>0</v>
      </c>
      <c r="U372" s="137">
        <f t="shared" ref="U372" si="1659">SUM(U373:U374)</f>
        <v>0</v>
      </c>
      <c r="V372" s="137">
        <f t="shared" ref="V372" si="1660">SUM(V373:V374)</f>
        <v>0</v>
      </c>
      <c r="W372" s="137">
        <f t="shared" ref="W372" si="1661">SUM(W373:W374)</f>
        <v>0</v>
      </c>
      <c r="X372" s="137">
        <f t="shared" ref="X372" si="1662">SUM(X373:X374)</f>
        <v>0</v>
      </c>
      <c r="Y372" s="137">
        <f t="shared" ref="Y372" si="1663">SUM(Y373:Y374)</f>
        <v>0</v>
      </c>
      <c r="Z372" s="137">
        <f t="shared" ref="Z372" si="1664">SUM(Z373:Z374)</f>
        <v>0</v>
      </c>
      <c r="AA372" s="137">
        <f t="shared" ref="AA372" si="1665">SUM(AA373:AA374)</f>
        <v>0</v>
      </c>
      <c r="AB372" s="126">
        <f t="shared" si="1641"/>
        <v>0</v>
      </c>
    </row>
    <row r="373" spans="2:30" ht="15.75" customHeight="1" x14ac:dyDescent="0.45">
      <c r="B373" s="128" t="str">
        <f>$B$220</f>
        <v>M3n1 - Finansinės veiklos (palūkanų) pajamos</v>
      </c>
      <c r="C373" s="139">
        <f>C280*(1+'Bazinės prielaidos'!$E$13)</f>
        <v>0</v>
      </c>
      <c r="D373" s="139">
        <f>D280*(1+'Bazinės prielaidos'!$E$13)</f>
        <v>0</v>
      </c>
      <c r="E373" s="139">
        <f>E280*(1+'Bazinės prielaidos'!$E$13)</f>
        <v>0</v>
      </c>
      <c r="F373" s="139">
        <f>F280*(1+'Bazinės prielaidos'!$E$13)</f>
        <v>0</v>
      </c>
      <c r="G373" s="139">
        <f>G280*(1+'Bazinės prielaidos'!$E$13)</f>
        <v>0</v>
      </c>
      <c r="H373" s="139">
        <f>H280*(1+'Bazinės prielaidos'!$E$13)</f>
        <v>0</v>
      </c>
      <c r="I373" s="139">
        <f>I280*(1+'Bazinės prielaidos'!$E$13)</f>
        <v>0</v>
      </c>
      <c r="J373" s="139">
        <f>J280*(1+'Bazinės prielaidos'!$E$13)</f>
        <v>0</v>
      </c>
      <c r="K373" s="139">
        <f>K280*(1+'Bazinės prielaidos'!$E$13)</f>
        <v>0</v>
      </c>
      <c r="L373" s="139">
        <f>L280*(1+'Bazinės prielaidos'!$E$13)</f>
        <v>0</v>
      </c>
      <c r="M373" s="139">
        <f>M280*(1+'Bazinės prielaidos'!$E$13)</f>
        <v>0</v>
      </c>
      <c r="N373" s="139">
        <f>N280*(1+'Bazinės prielaidos'!$E$13)</f>
        <v>0</v>
      </c>
      <c r="O373" s="139">
        <f>O280*(1+'Bazinės prielaidos'!$E$13)</f>
        <v>0</v>
      </c>
      <c r="P373" s="139">
        <f>P280*(1+'Bazinės prielaidos'!$E$13)</f>
        <v>0</v>
      </c>
      <c r="Q373" s="139">
        <f>Q280*(1+'Bazinės prielaidos'!$E$13)</f>
        <v>0</v>
      </c>
      <c r="R373" s="139">
        <f>R280*(1+'Bazinės prielaidos'!$E$13)</f>
        <v>0</v>
      </c>
      <c r="S373" s="139">
        <f>S280*(1+'Bazinės prielaidos'!$E$13)</f>
        <v>0</v>
      </c>
      <c r="T373" s="139">
        <f>T280*(1+'Bazinės prielaidos'!$E$13)</f>
        <v>0</v>
      </c>
      <c r="U373" s="139">
        <f>U280*(1+'Bazinės prielaidos'!$E$13)</f>
        <v>0</v>
      </c>
      <c r="V373" s="139">
        <f>V280*(1+'Bazinės prielaidos'!$E$13)</f>
        <v>0</v>
      </c>
      <c r="W373" s="139">
        <f>W280*(1+'Bazinės prielaidos'!$E$13)</f>
        <v>0</v>
      </c>
      <c r="X373" s="139">
        <f>X280*(1+'Bazinės prielaidos'!$E$13)</f>
        <v>0</v>
      </c>
      <c r="Y373" s="139">
        <f>Y280*(1+'Bazinės prielaidos'!$E$13)</f>
        <v>0</v>
      </c>
      <c r="Z373" s="139">
        <f>Z280*(1+'Bazinės prielaidos'!$E$13)</f>
        <v>0</v>
      </c>
      <c r="AA373" s="139">
        <f>AA280*(1+'Bazinės prielaidos'!$E$13)</f>
        <v>0</v>
      </c>
      <c r="AB373" s="129">
        <f t="shared" si="1641"/>
        <v>0</v>
      </c>
    </row>
    <row r="374" spans="2:30" ht="15.75" customHeight="1" x14ac:dyDescent="0.45">
      <c r="B374" s="128" t="str">
        <f>$B$221</f>
        <v>M3n2 - Investicinės veiklos ir nuosavo kapitalo pajamos</v>
      </c>
      <c r="C374" s="139">
        <f>C281*(1+'Bazinės prielaidos'!$E$13)</f>
        <v>0</v>
      </c>
      <c r="D374" s="139">
        <f>D281*(1+'Bazinės prielaidos'!$E$13)</f>
        <v>0</v>
      </c>
      <c r="E374" s="139">
        <f>E281*(1+'Bazinės prielaidos'!$E$13)</f>
        <v>0</v>
      </c>
      <c r="F374" s="139">
        <f>F281*(1+'Bazinės prielaidos'!$E$13)</f>
        <v>0</v>
      </c>
      <c r="G374" s="139">
        <f>G281*(1+'Bazinės prielaidos'!$E$13)</f>
        <v>0</v>
      </c>
      <c r="H374" s="139">
        <f>H281*(1+'Bazinės prielaidos'!$E$13)</f>
        <v>0</v>
      </c>
      <c r="I374" s="139">
        <f>I281*(1+'Bazinės prielaidos'!$E$13)</f>
        <v>0</v>
      </c>
      <c r="J374" s="139">
        <f>J281*(1+'Bazinės prielaidos'!$E$13)</f>
        <v>0</v>
      </c>
      <c r="K374" s="139">
        <f>K281*(1+'Bazinės prielaidos'!$E$13)</f>
        <v>0</v>
      </c>
      <c r="L374" s="139">
        <f>L281*(1+'Bazinės prielaidos'!$E$13)</f>
        <v>0</v>
      </c>
      <c r="M374" s="139">
        <f>M281*(1+'Bazinės prielaidos'!$E$13)</f>
        <v>0</v>
      </c>
      <c r="N374" s="139">
        <f>N281*(1+'Bazinės prielaidos'!$E$13)</f>
        <v>0</v>
      </c>
      <c r="O374" s="139">
        <f>O281*(1+'Bazinės prielaidos'!$E$13)</f>
        <v>0</v>
      </c>
      <c r="P374" s="139">
        <f>P281*(1+'Bazinės prielaidos'!$E$13)</f>
        <v>0</v>
      </c>
      <c r="Q374" s="139">
        <f>Q281*(1+'Bazinės prielaidos'!$E$13)</f>
        <v>0</v>
      </c>
      <c r="R374" s="139">
        <f>R281*(1+'Bazinės prielaidos'!$E$13)</f>
        <v>0</v>
      </c>
      <c r="S374" s="139">
        <f>S281*(1+'Bazinės prielaidos'!$E$13)</f>
        <v>0</v>
      </c>
      <c r="T374" s="139">
        <f>T281*(1+'Bazinės prielaidos'!$E$13)</f>
        <v>0</v>
      </c>
      <c r="U374" s="139">
        <f>U281*(1+'Bazinės prielaidos'!$E$13)</f>
        <v>0</v>
      </c>
      <c r="V374" s="139">
        <f>V281*(1+'Bazinės prielaidos'!$E$13)</f>
        <v>0</v>
      </c>
      <c r="W374" s="139">
        <f>W281*(1+'Bazinės prielaidos'!$E$13)</f>
        <v>0</v>
      </c>
      <c r="X374" s="139">
        <f>X281*(1+'Bazinės prielaidos'!$E$13)</f>
        <v>0</v>
      </c>
      <c r="Y374" s="139">
        <f>Y281*(1+'Bazinės prielaidos'!$E$13)</f>
        <v>0</v>
      </c>
      <c r="Z374" s="139">
        <f>Z281*(1+'Bazinės prielaidos'!$E$13)</f>
        <v>0</v>
      </c>
      <c r="AA374" s="139">
        <f>AA281*(1+'Bazinės prielaidos'!$E$13)</f>
        <v>0</v>
      </c>
      <c r="AB374" s="129">
        <f t="shared" si="1641"/>
        <v>0</v>
      </c>
    </row>
    <row r="375" spans="2:30" ht="15.75" customHeight="1" x14ac:dyDescent="0.45">
      <c r="B375" s="127" t="str">
        <f>$B$222</f>
        <v>M4 - Paslaugų teikimo ir priežiūros pajamos</v>
      </c>
      <c r="C375" s="137">
        <f>SUM(C376:C377)</f>
        <v>0</v>
      </c>
      <c r="D375" s="137">
        <f t="shared" ref="D375" si="1666">SUM(D376:D377)</f>
        <v>0</v>
      </c>
      <c r="E375" s="137">
        <f t="shared" ref="E375" si="1667">SUM(E376:E377)</f>
        <v>0</v>
      </c>
      <c r="F375" s="137">
        <f t="shared" ref="F375" si="1668">SUM(F376:F377)</f>
        <v>0</v>
      </c>
      <c r="G375" s="137">
        <f t="shared" ref="G375" si="1669">SUM(G376:G377)</f>
        <v>0</v>
      </c>
      <c r="H375" s="137">
        <f t="shared" ref="H375" si="1670">SUM(H376:H377)</f>
        <v>0</v>
      </c>
      <c r="I375" s="137">
        <f t="shared" ref="I375" si="1671">SUM(I376:I377)</f>
        <v>0</v>
      </c>
      <c r="J375" s="137">
        <f t="shared" ref="J375" si="1672">SUM(J376:J377)</f>
        <v>0</v>
      </c>
      <c r="K375" s="137">
        <f t="shared" ref="K375" si="1673">SUM(K376:K377)</f>
        <v>0</v>
      </c>
      <c r="L375" s="137">
        <f t="shared" ref="L375" si="1674">SUM(L376:L377)</f>
        <v>0</v>
      </c>
      <c r="M375" s="137">
        <f t="shared" ref="M375" si="1675">SUM(M376:M377)</f>
        <v>0</v>
      </c>
      <c r="N375" s="137">
        <f t="shared" ref="N375" si="1676">SUM(N376:N377)</f>
        <v>0</v>
      </c>
      <c r="O375" s="137">
        <f t="shared" ref="O375" si="1677">SUM(O376:O377)</f>
        <v>0</v>
      </c>
      <c r="P375" s="137">
        <f t="shared" ref="P375" si="1678">SUM(P376:P377)</f>
        <v>0</v>
      </c>
      <c r="Q375" s="137">
        <f t="shared" ref="Q375" si="1679">SUM(Q376:Q377)</f>
        <v>0</v>
      </c>
      <c r="R375" s="137">
        <f t="shared" ref="R375" si="1680">SUM(R376:R377)</f>
        <v>0</v>
      </c>
      <c r="S375" s="137">
        <f t="shared" ref="S375" si="1681">SUM(S376:S377)</f>
        <v>0</v>
      </c>
      <c r="T375" s="137">
        <f t="shared" ref="T375" si="1682">SUM(T376:T377)</f>
        <v>0</v>
      </c>
      <c r="U375" s="137">
        <f t="shared" ref="U375" si="1683">SUM(U376:U377)</f>
        <v>0</v>
      </c>
      <c r="V375" s="137">
        <f t="shared" ref="V375" si="1684">SUM(V376:V377)</f>
        <v>0</v>
      </c>
      <c r="W375" s="137">
        <f t="shared" ref="W375" si="1685">SUM(W376:W377)</f>
        <v>0</v>
      </c>
      <c r="X375" s="137">
        <f t="shared" ref="X375" si="1686">SUM(X376:X377)</f>
        <v>0</v>
      </c>
      <c r="Y375" s="137">
        <f t="shared" ref="Y375" si="1687">SUM(Y376:Y377)</f>
        <v>0</v>
      </c>
      <c r="Z375" s="137">
        <f t="shared" ref="Z375" si="1688">SUM(Z376:Z377)</f>
        <v>0</v>
      </c>
      <c r="AA375" s="137">
        <f t="shared" ref="AA375" si="1689">SUM(AA376:AA377)</f>
        <v>0</v>
      </c>
      <c r="AB375" s="126">
        <f t="shared" si="1641"/>
        <v>0</v>
      </c>
    </row>
    <row r="376" spans="2:30" s="107" customFormat="1" ht="15.75" customHeight="1" x14ac:dyDescent="0.45">
      <c r="B376" s="128" t="str">
        <f>$B$223</f>
        <v>M4.1 - Paslaugų teikimo ir remonto pajamos</v>
      </c>
      <c r="C376" s="139">
        <f>C283*(1+'Bazinės prielaidos'!$E$13)</f>
        <v>0</v>
      </c>
      <c r="D376" s="139">
        <f>D283*(1+'Bazinės prielaidos'!$E$13)</f>
        <v>0</v>
      </c>
      <c r="E376" s="139">
        <f>E283*(1+'Bazinės prielaidos'!$E$13)</f>
        <v>0</v>
      </c>
      <c r="F376" s="139">
        <f>F283*(1+'Bazinės prielaidos'!$E$13)</f>
        <v>0</v>
      </c>
      <c r="G376" s="139">
        <f>G283*(1+'Bazinės prielaidos'!$E$13)</f>
        <v>0</v>
      </c>
      <c r="H376" s="139">
        <f>H283*(1+'Bazinės prielaidos'!$E$13)</f>
        <v>0</v>
      </c>
      <c r="I376" s="139">
        <f>I283*(1+'Bazinės prielaidos'!$E$13)</f>
        <v>0</v>
      </c>
      <c r="J376" s="139">
        <f>J283*(1+'Bazinės prielaidos'!$E$13)</f>
        <v>0</v>
      </c>
      <c r="K376" s="139">
        <f>K283*(1+'Bazinės prielaidos'!$E$13)</f>
        <v>0</v>
      </c>
      <c r="L376" s="139">
        <f>L283*(1+'Bazinės prielaidos'!$E$13)</f>
        <v>0</v>
      </c>
      <c r="M376" s="139">
        <f>M283*(1+'Bazinės prielaidos'!$E$13)</f>
        <v>0</v>
      </c>
      <c r="N376" s="139">
        <f>N283*(1+'Bazinės prielaidos'!$E$13)</f>
        <v>0</v>
      </c>
      <c r="O376" s="139">
        <f>O283*(1+'Bazinės prielaidos'!$E$13)</f>
        <v>0</v>
      </c>
      <c r="P376" s="139">
        <f>P283*(1+'Bazinės prielaidos'!$E$13)</f>
        <v>0</v>
      </c>
      <c r="Q376" s="139">
        <f>Q283*(1+'Bazinės prielaidos'!$E$13)</f>
        <v>0</v>
      </c>
      <c r="R376" s="139">
        <f>R283*(1+'Bazinės prielaidos'!$E$13)</f>
        <v>0</v>
      </c>
      <c r="S376" s="139">
        <f>S283*(1+'Bazinės prielaidos'!$E$13)</f>
        <v>0</v>
      </c>
      <c r="T376" s="139">
        <f>T283*(1+'Bazinės prielaidos'!$E$13)</f>
        <v>0</v>
      </c>
      <c r="U376" s="139">
        <f>U283*(1+'Bazinės prielaidos'!$E$13)</f>
        <v>0</v>
      </c>
      <c r="V376" s="139">
        <f>V283*(1+'Bazinės prielaidos'!$E$13)</f>
        <v>0</v>
      </c>
      <c r="W376" s="139">
        <f>W283*(1+'Bazinės prielaidos'!$E$13)</f>
        <v>0</v>
      </c>
      <c r="X376" s="139">
        <f>X283*(1+'Bazinės prielaidos'!$E$13)</f>
        <v>0</v>
      </c>
      <c r="Y376" s="139">
        <f>Y283*(1+'Bazinės prielaidos'!$E$13)</f>
        <v>0</v>
      </c>
      <c r="Z376" s="139">
        <f>Z283*(1+'Bazinės prielaidos'!$E$13)</f>
        <v>0</v>
      </c>
      <c r="AA376" s="139">
        <f>AA283*(1+'Bazinės prielaidos'!$E$13)</f>
        <v>0</v>
      </c>
      <c r="AB376" s="129">
        <f t="shared" si="1641"/>
        <v>0</v>
      </c>
    </row>
    <row r="377" spans="2:30" s="107" customFormat="1" ht="15.75" customHeight="1" x14ac:dyDescent="0.45">
      <c r="B377" s="128" t="str">
        <f>$B$224</f>
        <v>M4.2 - Atnaujinimo pajamos</v>
      </c>
      <c r="C377" s="139">
        <f>C284*(1+'Bazinės prielaidos'!$E$13)</f>
        <v>0</v>
      </c>
      <c r="D377" s="139">
        <f>D284*(1+'Bazinės prielaidos'!$E$13)</f>
        <v>0</v>
      </c>
      <c r="E377" s="139">
        <f>E284*(1+'Bazinės prielaidos'!$E$13)</f>
        <v>0</v>
      </c>
      <c r="F377" s="139">
        <f>F284*(1+'Bazinės prielaidos'!$E$13)</f>
        <v>0</v>
      </c>
      <c r="G377" s="139">
        <f>G284*(1+'Bazinės prielaidos'!$E$13)</f>
        <v>0</v>
      </c>
      <c r="H377" s="139">
        <f>H284*(1+'Bazinės prielaidos'!$E$13)</f>
        <v>0</v>
      </c>
      <c r="I377" s="139">
        <f>I284*(1+'Bazinės prielaidos'!$E$13)</f>
        <v>0</v>
      </c>
      <c r="J377" s="139">
        <f>J284*(1+'Bazinės prielaidos'!$E$13)</f>
        <v>0</v>
      </c>
      <c r="K377" s="139">
        <f>K284*(1+'Bazinės prielaidos'!$E$13)</f>
        <v>0</v>
      </c>
      <c r="L377" s="139">
        <f>L284*(1+'Bazinės prielaidos'!$E$13)</f>
        <v>0</v>
      </c>
      <c r="M377" s="139">
        <f>M284*(1+'Bazinės prielaidos'!$E$13)</f>
        <v>0</v>
      </c>
      <c r="N377" s="139">
        <f>N284*(1+'Bazinės prielaidos'!$E$13)</f>
        <v>0</v>
      </c>
      <c r="O377" s="139">
        <f>O284*(1+'Bazinės prielaidos'!$E$13)</f>
        <v>0</v>
      </c>
      <c r="P377" s="139">
        <f>P284*(1+'Bazinės prielaidos'!$E$13)</f>
        <v>0</v>
      </c>
      <c r="Q377" s="139">
        <f>Q284*(1+'Bazinės prielaidos'!$E$13)</f>
        <v>0</v>
      </c>
      <c r="R377" s="139">
        <f>R284*(1+'Bazinės prielaidos'!$E$13)</f>
        <v>0</v>
      </c>
      <c r="S377" s="139">
        <f>S284*(1+'Bazinės prielaidos'!$E$13)</f>
        <v>0</v>
      </c>
      <c r="T377" s="139">
        <f>T284*(1+'Bazinės prielaidos'!$E$13)</f>
        <v>0</v>
      </c>
      <c r="U377" s="139">
        <f>U284*(1+'Bazinės prielaidos'!$E$13)</f>
        <v>0</v>
      </c>
      <c r="V377" s="139">
        <f>V284*(1+'Bazinės prielaidos'!$E$13)</f>
        <v>0</v>
      </c>
      <c r="W377" s="139">
        <f>W284*(1+'Bazinės prielaidos'!$E$13)</f>
        <v>0</v>
      </c>
      <c r="X377" s="139">
        <f>X284*(1+'Bazinės prielaidos'!$E$13)</f>
        <v>0</v>
      </c>
      <c r="Y377" s="139">
        <f>Y284*(1+'Bazinės prielaidos'!$E$13)</f>
        <v>0</v>
      </c>
      <c r="Z377" s="139">
        <f>Z284*(1+'Bazinės prielaidos'!$E$13)</f>
        <v>0</v>
      </c>
      <c r="AA377" s="139">
        <f>AA284*(1+'Bazinės prielaidos'!$E$13)</f>
        <v>0</v>
      </c>
      <c r="AB377" s="129">
        <f t="shared" si="1641"/>
        <v>0</v>
      </c>
    </row>
    <row r="378" spans="2:30" ht="15.75" customHeight="1" x14ac:dyDescent="0.45">
      <c r="B378" s="127" t="str">
        <f>$B$225</f>
        <v>M5 - Administravimo ir valdymo pajamos</v>
      </c>
      <c r="C378" s="137">
        <f>C285*(1+'Bazinės prielaidos'!$E$13)</f>
        <v>0</v>
      </c>
      <c r="D378" s="137">
        <f>D285*(1+'Bazinės prielaidos'!$E$13)</f>
        <v>0</v>
      </c>
      <c r="E378" s="137">
        <f>E285*(1+'Bazinės prielaidos'!$E$13)</f>
        <v>0</v>
      </c>
      <c r="F378" s="137">
        <f>F285*(1+'Bazinės prielaidos'!$E$13)</f>
        <v>0</v>
      </c>
      <c r="G378" s="137">
        <f>G285*(1+'Bazinės prielaidos'!$E$13)</f>
        <v>0</v>
      </c>
      <c r="H378" s="137">
        <f>H285*(1+'Bazinės prielaidos'!$E$13)</f>
        <v>0</v>
      </c>
      <c r="I378" s="137">
        <f>I285*(1+'Bazinės prielaidos'!$E$13)</f>
        <v>0</v>
      </c>
      <c r="J378" s="137">
        <f>J285*(1+'Bazinės prielaidos'!$E$13)</f>
        <v>0</v>
      </c>
      <c r="K378" s="137">
        <f>K285*(1+'Bazinės prielaidos'!$E$13)</f>
        <v>0</v>
      </c>
      <c r="L378" s="137">
        <f>L285*(1+'Bazinės prielaidos'!$E$13)</f>
        <v>0</v>
      </c>
      <c r="M378" s="137">
        <f>M285*(1+'Bazinės prielaidos'!$E$13)</f>
        <v>0</v>
      </c>
      <c r="N378" s="137">
        <f>N285*(1+'Bazinės prielaidos'!$E$13)</f>
        <v>0</v>
      </c>
      <c r="O378" s="137">
        <f>O285*(1+'Bazinės prielaidos'!$E$13)</f>
        <v>0</v>
      </c>
      <c r="P378" s="137">
        <f>P285*(1+'Bazinės prielaidos'!$E$13)</f>
        <v>0</v>
      </c>
      <c r="Q378" s="137">
        <f>Q285*(1+'Bazinės prielaidos'!$E$13)</f>
        <v>0</v>
      </c>
      <c r="R378" s="137">
        <f>R285*(1+'Bazinės prielaidos'!$E$13)</f>
        <v>0</v>
      </c>
      <c r="S378" s="137">
        <f>S285*(1+'Bazinės prielaidos'!$E$13)</f>
        <v>0</v>
      </c>
      <c r="T378" s="137">
        <f>T285*(1+'Bazinės prielaidos'!$E$13)</f>
        <v>0</v>
      </c>
      <c r="U378" s="137">
        <f>U285*(1+'Bazinės prielaidos'!$E$13)</f>
        <v>0</v>
      </c>
      <c r="V378" s="137">
        <f>V285*(1+'Bazinės prielaidos'!$E$13)</f>
        <v>0</v>
      </c>
      <c r="W378" s="137">
        <f>W285*(1+'Bazinės prielaidos'!$E$13)</f>
        <v>0</v>
      </c>
      <c r="X378" s="137">
        <f>X285*(1+'Bazinės prielaidos'!$E$13)</f>
        <v>0</v>
      </c>
      <c r="Y378" s="137">
        <f>Y285*(1+'Bazinės prielaidos'!$E$13)</f>
        <v>0</v>
      </c>
      <c r="Z378" s="137">
        <f>Z285*(1+'Bazinės prielaidos'!$E$13)</f>
        <v>0</v>
      </c>
      <c r="AA378" s="137">
        <f>AA285*(1+'Bazinės prielaidos'!$E$13)</f>
        <v>0</v>
      </c>
      <c r="AB378" s="126">
        <f t="shared" si="1641"/>
        <v>0</v>
      </c>
    </row>
    <row r="379" spans="2:30" s="108" customFormat="1" ht="15.75" customHeight="1" x14ac:dyDescent="0.45">
      <c r="B379" s="130" t="str">
        <f>$B$226</f>
        <v>Viso:</v>
      </c>
      <c r="C379" s="126">
        <f>SUM(C369,C372,C375,C378)</f>
        <v>0</v>
      </c>
      <c r="D379" s="126">
        <f t="shared" ref="D379" si="1690">SUM(D369,D372,D375,D378)</f>
        <v>0</v>
      </c>
      <c r="E379" s="126">
        <f t="shared" ref="E379" si="1691">SUM(E369,E372,E375,E378)</f>
        <v>0</v>
      </c>
      <c r="F379" s="126">
        <f t="shared" ref="F379" si="1692">SUM(F369,F372,F375,F378)</f>
        <v>0</v>
      </c>
      <c r="G379" s="126">
        <f t="shared" ref="G379" si="1693">SUM(G369,G372,G375,G378)</f>
        <v>0</v>
      </c>
      <c r="H379" s="126">
        <f t="shared" ref="H379" si="1694">SUM(H369,H372,H375,H378)</f>
        <v>0</v>
      </c>
      <c r="I379" s="126">
        <f t="shared" ref="I379" si="1695">SUM(I369,I372,I375,I378)</f>
        <v>0</v>
      </c>
      <c r="J379" s="126">
        <f t="shared" ref="J379" si="1696">SUM(J369,J372,J375,J378)</f>
        <v>0</v>
      </c>
      <c r="K379" s="126">
        <f t="shared" ref="K379" si="1697">SUM(K369,K372,K375,K378)</f>
        <v>0</v>
      </c>
      <c r="L379" s="126">
        <f t="shared" ref="L379" si="1698">SUM(L369,L372,L375,L378)</f>
        <v>0</v>
      </c>
      <c r="M379" s="126">
        <f t="shared" ref="M379" si="1699">SUM(M369,M372,M375,M378)</f>
        <v>0</v>
      </c>
      <c r="N379" s="126">
        <f t="shared" ref="N379" si="1700">SUM(N369,N372,N375,N378)</f>
        <v>0</v>
      </c>
      <c r="O379" s="126">
        <f t="shared" ref="O379" si="1701">SUM(O369,O372,O375,O378)</f>
        <v>0</v>
      </c>
      <c r="P379" s="126">
        <f t="shared" ref="P379" si="1702">SUM(P369,P372,P375,P378)</f>
        <v>0</v>
      </c>
      <c r="Q379" s="126">
        <f t="shared" ref="Q379" si="1703">SUM(Q369,Q372,Q375,Q378)</f>
        <v>0</v>
      </c>
      <c r="R379" s="126">
        <f t="shared" ref="R379" si="1704">SUM(R369,R372,R375,R378)</f>
        <v>0</v>
      </c>
      <c r="S379" s="126">
        <f t="shared" ref="S379" si="1705">SUM(S369,S372,S375,S378)</f>
        <v>0</v>
      </c>
      <c r="T379" s="126">
        <f t="shared" ref="T379" si="1706">SUM(T369,T372,T375,T378)</f>
        <v>0</v>
      </c>
      <c r="U379" s="126">
        <f t="shared" ref="U379" si="1707">SUM(U369,U372,U375,U378)</f>
        <v>0</v>
      </c>
      <c r="V379" s="126">
        <f t="shared" ref="V379" si="1708">SUM(V369,V372,V375,V378)</f>
        <v>0</v>
      </c>
      <c r="W379" s="126">
        <f t="shared" ref="W379" si="1709">SUM(W369,W372,W375,W378)</f>
        <v>0</v>
      </c>
      <c r="X379" s="126">
        <f t="shared" ref="X379" si="1710">SUM(X369,X372,X375,X378)</f>
        <v>0</v>
      </c>
      <c r="Y379" s="126">
        <f t="shared" ref="Y379" si="1711">SUM(Y369,Y372,Y375,Y378)</f>
        <v>0</v>
      </c>
      <c r="Z379" s="126">
        <f t="shared" ref="Z379" si="1712">SUM(Z369,Z372,Z375,Z378)</f>
        <v>0</v>
      </c>
      <c r="AA379" s="126">
        <f t="shared" ref="AA379" si="1713">SUM(AA369,AA372,AA375,AA378)</f>
        <v>0</v>
      </c>
      <c r="AB379" s="126">
        <f t="shared" si="1641"/>
        <v>0</v>
      </c>
      <c r="AD379" s="109"/>
    </row>
    <row r="381" spans="2:30" x14ac:dyDescent="0.45">
      <c r="B381" s="108" t="s">
        <v>17</v>
      </c>
    </row>
    <row r="382" spans="2:30" x14ac:dyDescent="0.45">
      <c r="C382" s="162" t="s">
        <v>105</v>
      </c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</row>
    <row r="383" spans="2:30" x14ac:dyDescent="0.45">
      <c r="B383" s="133" t="s">
        <v>1</v>
      </c>
      <c r="C383" s="133">
        <f>YEAR('Bazinės prielaidos'!$E$8)</f>
        <v>2023</v>
      </c>
      <c r="D383" s="133">
        <f>C383+1</f>
        <v>2024</v>
      </c>
      <c r="E383" s="133">
        <f t="shared" ref="E383:AA383" si="1714">D383+1</f>
        <v>2025</v>
      </c>
      <c r="F383" s="133">
        <f t="shared" si="1714"/>
        <v>2026</v>
      </c>
      <c r="G383" s="133">
        <f t="shared" si="1714"/>
        <v>2027</v>
      </c>
      <c r="H383" s="133">
        <f t="shared" si="1714"/>
        <v>2028</v>
      </c>
      <c r="I383" s="133">
        <f t="shared" si="1714"/>
        <v>2029</v>
      </c>
      <c r="J383" s="133">
        <f t="shared" si="1714"/>
        <v>2030</v>
      </c>
      <c r="K383" s="133">
        <f t="shared" si="1714"/>
        <v>2031</v>
      </c>
      <c r="L383" s="133">
        <f t="shared" si="1714"/>
        <v>2032</v>
      </c>
      <c r="M383" s="133">
        <f t="shared" si="1714"/>
        <v>2033</v>
      </c>
      <c r="N383" s="133">
        <f t="shared" si="1714"/>
        <v>2034</v>
      </c>
      <c r="O383" s="133">
        <f t="shared" si="1714"/>
        <v>2035</v>
      </c>
      <c r="P383" s="133">
        <f t="shared" si="1714"/>
        <v>2036</v>
      </c>
      <c r="Q383" s="133">
        <f t="shared" si="1714"/>
        <v>2037</v>
      </c>
      <c r="R383" s="133">
        <f t="shared" si="1714"/>
        <v>2038</v>
      </c>
      <c r="S383" s="133">
        <f t="shared" si="1714"/>
        <v>2039</v>
      </c>
      <c r="T383" s="133">
        <f t="shared" si="1714"/>
        <v>2040</v>
      </c>
      <c r="U383" s="133">
        <f t="shared" si="1714"/>
        <v>2041</v>
      </c>
      <c r="V383" s="133">
        <f t="shared" si="1714"/>
        <v>2042</v>
      </c>
      <c r="W383" s="133">
        <f t="shared" si="1714"/>
        <v>2043</v>
      </c>
      <c r="X383" s="133">
        <f t="shared" si="1714"/>
        <v>2044</v>
      </c>
      <c r="Y383" s="133">
        <f t="shared" si="1714"/>
        <v>2045</v>
      </c>
      <c r="Z383" s="133">
        <f t="shared" si="1714"/>
        <v>2046</v>
      </c>
      <c r="AA383" s="133">
        <f t="shared" si="1714"/>
        <v>2047</v>
      </c>
      <c r="AB383" s="133" t="s">
        <v>71</v>
      </c>
    </row>
    <row r="384" spans="2:30" x14ac:dyDescent="0.45">
      <c r="B384" s="112" t="str">
        <f>$B$216</f>
        <v>M1 ir M2 - nuosavo ir skolinto kapitalo srautai</v>
      </c>
      <c r="C384" s="137">
        <f>SUM(C385:C386)</f>
        <v>0</v>
      </c>
      <c r="D384" s="137">
        <f t="shared" ref="D384" si="1715">SUM(D385:D386)</f>
        <v>0</v>
      </c>
      <c r="E384" s="137">
        <f t="shared" ref="E384" si="1716">SUM(E385:E386)</f>
        <v>0</v>
      </c>
      <c r="F384" s="137">
        <f t="shared" ref="F384" si="1717">SUM(F385:F386)</f>
        <v>0</v>
      </c>
      <c r="G384" s="137">
        <f t="shared" ref="G384" si="1718">SUM(G385:G386)</f>
        <v>0</v>
      </c>
      <c r="H384" s="137">
        <f t="shared" ref="H384" si="1719">SUM(H385:H386)</f>
        <v>0</v>
      </c>
      <c r="I384" s="137">
        <f t="shared" ref="I384" si="1720">SUM(I385:I386)</f>
        <v>0</v>
      </c>
      <c r="J384" s="137">
        <f t="shared" ref="J384" si="1721">SUM(J385:J386)</f>
        <v>0</v>
      </c>
      <c r="K384" s="137">
        <f t="shared" ref="K384" si="1722">SUM(K385:K386)</f>
        <v>0</v>
      </c>
      <c r="L384" s="137">
        <f t="shared" ref="L384" si="1723">SUM(L385:L386)</f>
        <v>0</v>
      </c>
      <c r="M384" s="137">
        <f t="shared" ref="M384" si="1724">SUM(M385:M386)</f>
        <v>0</v>
      </c>
      <c r="N384" s="137">
        <f t="shared" ref="N384" si="1725">SUM(N385:N386)</f>
        <v>0</v>
      </c>
      <c r="O384" s="137">
        <f t="shared" ref="O384" si="1726">SUM(O385:O386)</f>
        <v>0</v>
      </c>
      <c r="P384" s="137">
        <f t="shared" ref="P384" si="1727">SUM(P385:P386)</f>
        <v>0</v>
      </c>
      <c r="Q384" s="137">
        <f t="shared" ref="Q384" si="1728">SUM(Q385:Q386)</f>
        <v>0</v>
      </c>
      <c r="R384" s="137">
        <f t="shared" ref="R384" si="1729">SUM(R385:R386)</f>
        <v>0</v>
      </c>
      <c r="S384" s="137">
        <f t="shared" ref="S384" si="1730">SUM(S385:S386)</f>
        <v>0</v>
      </c>
      <c r="T384" s="137">
        <f t="shared" ref="T384" si="1731">SUM(T385:T386)</f>
        <v>0</v>
      </c>
      <c r="U384" s="137">
        <f t="shared" ref="U384" si="1732">SUM(U385:U386)</f>
        <v>0</v>
      </c>
      <c r="V384" s="137">
        <f t="shared" ref="V384" si="1733">SUM(V385:V386)</f>
        <v>0</v>
      </c>
      <c r="W384" s="137">
        <f t="shared" ref="W384" si="1734">SUM(W385:W386)</f>
        <v>0</v>
      </c>
      <c r="X384" s="137">
        <f t="shared" ref="X384" si="1735">SUM(X385:X386)</f>
        <v>0</v>
      </c>
      <c r="Y384" s="137">
        <f t="shared" ref="Y384" si="1736">SUM(Y385:Y386)</f>
        <v>0</v>
      </c>
      <c r="Z384" s="137">
        <f t="shared" ref="Z384" si="1737">SUM(Z385:Z386)</f>
        <v>0</v>
      </c>
      <c r="AA384" s="137">
        <f t="shared" ref="AA384" si="1738">SUM(AA385:AA386)</f>
        <v>0</v>
      </c>
      <c r="AB384" s="126">
        <f>SUM(C384:AA384)</f>
        <v>0</v>
      </c>
    </row>
    <row r="385" spans="2:28" s="107" customFormat="1" ht="11.65" x14ac:dyDescent="0.35">
      <c r="B385" s="135" t="str">
        <f>$B$217</f>
        <v>M1 - skolinto kapitalo srautai</v>
      </c>
      <c r="C385" s="136">
        <f>SUM(C310,C325,C340,C355,C370)</f>
        <v>0</v>
      </c>
      <c r="D385" s="136">
        <f t="shared" ref="D385:AA385" si="1739">SUM(D310,D325,D340,D355,D370)</f>
        <v>0</v>
      </c>
      <c r="E385" s="136">
        <f t="shared" si="1739"/>
        <v>0</v>
      </c>
      <c r="F385" s="136">
        <f t="shared" si="1739"/>
        <v>0</v>
      </c>
      <c r="G385" s="136">
        <f t="shared" si="1739"/>
        <v>0</v>
      </c>
      <c r="H385" s="136">
        <f t="shared" si="1739"/>
        <v>0</v>
      </c>
      <c r="I385" s="136">
        <f t="shared" si="1739"/>
        <v>0</v>
      </c>
      <c r="J385" s="136">
        <f t="shared" si="1739"/>
        <v>0</v>
      </c>
      <c r="K385" s="136">
        <f t="shared" si="1739"/>
        <v>0</v>
      </c>
      <c r="L385" s="136">
        <f t="shared" si="1739"/>
        <v>0</v>
      </c>
      <c r="M385" s="136">
        <f t="shared" si="1739"/>
        <v>0</v>
      </c>
      <c r="N385" s="136">
        <f t="shared" si="1739"/>
        <v>0</v>
      </c>
      <c r="O385" s="136">
        <f t="shared" si="1739"/>
        <v>0</v>
      </c>
      <c r="P385" s="136">
        <f t="shared" si="1739"/>
        <v>0</v>
      </c>
      <c r="Q385" s="136">
        <f t="shared" si="1739"/>
        <v>0</v>
      </c>
      <c r="R385" s="136">
        <f t="shared" si="1739"/>
        <v>0</v>
      </c>
      <c r="S385" s="136">
        <f t="shared" si="1739"/>
        <v>0</v>
      </c>
      <c r="T385" s="136">
        <f t="shared" si="1739"/>
        <v>0</v>
      </c>
      <c r="U385" s="136">
        <f t="shared" si="1739"/>
        <v>0</v>
      </c>
      <c r="V385" s="136">
        <f t="shared" si="1739"/>
        <v>0</v>
      </c>
      <c r="W385" s="136">
        <f t="shared" si="1739"/>
        <v>0</v>
      </c>
      <c r="X385" s="136">
        <f t="shared" si="1739"/>
        <v>0</v>
      </c>
      <c r="Y385" s="136">
        <f t="shared" si="1739"/>
        <v>0</v>
      </c>
      <c r="Z385" s="136">
        <f t="shared" si="1739"/>
        <v>0</v>
      </c>
      <c r="AA385" s="136">
        <f t="shared" si="1739"/>
        <v>0</v>
      </c>
      <c r="AB385" s="129">
        <f t="shared" ref="AB385:AB393" si="1740">SUM(C385:AA385)</f>
        <v>0</v>
      </c>
    </row>
    <row r="386" spans="2:28" s="107" customFormat="1" ht="11.65" x14ac:dyDescent="0.35">
      <c r="B386" s="135" t="str">
        <f>$B$218</f>
        <v>M2 - nuosavo kapitalo srautai</v>
      </c>
      <c r="C386" s="136">
        <f>SUM(C311,C326,C341,C356,C371)</f>
        <v>0</v>
      </c>
      <c r="D386" s="136">
        <f t="shared" ref="D386:AA386" si="1741">SUM(D311,D326,D341,D356,D371)</f>
        <v>0</v>
      </c>
      <c r="E386" s="136">
        <f t="shared" si="1741"/>
        <v>0</v>
      </c>
      <c r="F386" s="136">
        <f t="shared" si="1741"/>
        <v>0</v>
      </c>
      <c r="G386" s="136">
        <f t="shared" si="1741"/>
        <v>0</v>
      </c>
      <c r="H386" s="136">
        <f t="shared" si="1741"/>
        <v>0</v>
      </c>
      <c r="I386" s="136">
        <f t="shared" si="1741"/>
        <v>0</v>
      </c>
      <c r="J386" s="136">
        <f t="shared" si="1741"/>
        <v>0</v>
      </c>
      <c r="K386" s="136">
        <f t="shared" si="1741"/>
        <v>0</v>
      </c>
      <c r="L386" s="136">
        <f t="shared" si="1741"/>
        <v>0</v>
      </c>
      <c r="M386" s="136">
        <f t="shared" si="1741"/>
        <v>0</v>
      </c>
      <c r="N386" s="136">
        <f t="shared" si="1741"/>
        <v>0</v>
      </c>
      <c r="O386" s="136">
        <f t="shared" si="1741"/>
        <v>0</v>
      </c>
      <c r="P386" s="136">
        <f t="shared" si="1741"/>
        <v>0</v>
      </c>
      <c r="Q386" s="136">
        <f t="shared" si="1741"/>
        <v>0</v>
      </c>
      <c r="R386" s="136">
        <f t="shared" si="1741"/>
        <v>0</v>
      </c>
      <c r="S386" s="136">
        <f t="shared" si="1741"/>
        <v>0</v>
      </c>
      <c r="T386" s="136">
        <f t="shared" si="1741"/>
        <v>0</v>
      </c>
      <c r="U386" s="136">
        <f t="shared" si="1741"/>
        <v>0</v>
      </c>
      <c r="V386" s="136">
        <f t="shared" si="1741"/>
        <v>0</v>
      </c>
      <c r="W386" s="136">
        <f t="shared" si="1741"/>
        <v>0</v>
      </c>
      <c r="X386" s="136">
        <f t="shared" si="1741"/>
        <v>0</v>
      </c>
      <c r="Y386" s="136">
        <f t="shared" si="1741"/>
        <v>0</v>
      </c>
      <c r="Z386" s="136">
        <f t="shared" si="1741"/>
        <v>0</v>
      </c>
      <c r="AA386" s="136">
        <f t="shared" si="1741"/>
        <v>0</v>
      </c>
      <c r="AB386" s="129">
        <f t="shared" si="1740"/>
        <v>0</v>
      </c>
    </row>
    <row r="387" spans="2:28" x14ac:dyDescent="0.45">
      <c r="B387" s="127" t="str">
        <f>$B$219</f>
        <v>M3 - Finansinės ir investicinės veiklos pajamos</v>
      </c>
      <c r="C387" s="137">
        <f>SUM(C388:C389)</f>
        <v>0</v>
      </c>
      <c r="D387" s="137">
        <f t="shared" ref="D387" si="1742">SUM(D388:D389)</f>
        <v>0</v>
      </c>
      <c r="E387" s="137">
        <f t="shared" ref="E387" si="1743">SUM(E388:E389)</f>
        <v>0</v>
      </c>
      <c r="F387" s="137">
        <f t="shared" ref="F387" si="1744">SUM(F388:F389)</f>
        <v>0</v>
      </c>
      <c r="G387" s="137">
        <f t="shared" ref="G387" si="1745">SUM(G388:G389)</f>
        <v>0</v>
      </c>
      <c r="H387" s="137">
        <f t="shared" ref="H387" si="1746">SUM(H388:H389)</f>
        <v>0</v>
      </c>
      <c r="I387" s="137">
        <f t="shared" ref="I387" si="1747">SUM(I388:I389)</f>
        <v>0</v>
      </c>
      <c r="J387" s="137">
        <f t="shared" ref="J387" si="1748">SUM(J388:J389)</f>
        <v>0</v>
      </c>
      <c r="K387" s="137">
        <f t="shared" ref="K387" si="1749">SUM(K388:K389)</f>
        <v>0</v>
      </c>
      <c r="L387" s="137">
        <f t="shared" ref="L387" si="1750">SUM(L388:L389)</f>
        <v>0</v>
      </c>
      <c r="M387" s="137">
        <f t="shared" ref="M387" si="1751">SUM(M388:M389)</f>
        <v>0</v>
      </c>
      <c r="N387" s="137">
        <f t="shared" ref="N387" si="1752">SUM(N388:N389)</f>
        <v>0</v>
      </c>
      <c r="O387" s="137">
        <f t="shared" ref="O387" si="1753">SUM(O388:O389)</f>
        <v>0</v>
      </c>
      <c r="P387" s="137">
        <f t="shared" ref="P387" si="1754">SUM(P388:P389)</f>
        <v>0</v>
      </c>
      <c r="Q387" s="137">
        <f t="shared" ref="Q387" si="1755">SUM(Q388:Q389)</f>
        <v>0</v>
      </c>
      <c r="R387" s="137">
        <f t="shared" ref="R387" si="1756">SUM(R388:R389)</f>
        <v>0</v>
      </c>
      <c r="S387" s="137">
        <f t="shared" ref="S387" si="1757">SUM(S388:S389)</f>
        <v>0</v>
      </c>
      <c r="T387" s="137">
        <f t="shared" ref="T387" si="1758">SUM(T388:T389)</f>
        <v>0</v>
      </c>
      <c r="U387" s="137">
        <f t="shared" ref="U387" si="1759">SUM(U388:U389)</f>
        <v>0</v>
      </c>
      <c r="V387" s="137">
        <f t="shared" ref="V387" si="1760">SUM(V388:V389)</f>
        <v>0</v>
      </c>
      <c r="W387" s="137">
        <f t="shared" ref="W387" si="1761">SUM(W388:W389)</f>
        <v>0</v>
      </c>
      <c r="X387" s="137">
        <f t="shared" ref="X387" si="1762">SUM(X388:X389)</f>
        <v>0</v>
      </c>
      <c r="Y387" s="137">
        <f t="shared" ref="Y387" si="1763">SUM(Y388:Y389)</f>
        <v>0</v>
      </c>
      <c r="Z387" s="137">
        <f t="shared" ref="Z387" si="1764">SUM(Z388:Z389)</f>
        <v>0</v>
      </c>
      <c r="AA387" s="137">
        <f t="shared" ref="AA387" si="1765">SUM(AA388:AA389)</f>
        <v>0</v>
      </c>
      <c r="AB387" s="126">
        <f t="shared" si="1740"/>
        <v>0</v>
      </c>
    </row>
    <row r="388" spans="2:28" x14ac:dyDescent="0.45">
      <c r="B388" s="128" t="str">
        <f>$B$220</f>
        <v>M3n1 - Finansinės veiklos (palūkanų) pajamos</v>
      </c>
      <c r="C388" s="136">
        <f>SUM(C313,C328,C343,C358,C373)</f>
        <v>0</v>
      </c>
      <c r="D388" s="136">
        <f t="shared" ref="D388:AA388" si="1766">SUM(D313,D328,D343,D358,D373)</f>
        <v>0</v>
      </c>
      <c r="E388" s="136">
        <f t="shared" si="1766"/>
        <v>0</v>
      </c>
      <c r="F388" s="136">
        <f t="shared" si="1766"/>
        <v>0</v>
      </c>
      <c r="G388" s="136">
        <f t="shared" si="1766"/>
        <v>0</v>
      </c>
      <c r="H388" s="136">
        <f t="shared" si="1766"/>
        <v>0</v>
      </c>
      <c r="I388" s="136">
        <f t="shared" si="1766"/>
        <v>0</v>
      </c>
      <c r="J388" s="136">
        <f t="shared" si="1766"/>
        <v>0</v>
      </c>
      <c r="K388" s="136">
        <f t="shared" si="1766"/>
        <v>0</v>
      </c>
      <c r="L388" s="136">
        <f t="shared" si="1766"/>
        <v>0</v>
      </c>
      <c r="M388" s="136">
        <f t="shared" si="1766"/>
        <v>0</v>
      </c>
      <c r="N388" s="136">
        <f t="shared" si="1766"/>
        <v>0</v>
      </c>
      <c r="O388" s="136">
        <f t="shared" si="1766"/>
        <v>0</v>
      </c>
      <c r="P388" s="136">
        <f t="shared" si="1766"/>
        <v>0</v>
      </c>
      <c r="Q388" s="136">
        <f t="shared" si="1766"/>
        <v>0</v>
      </c>
      <c r="R388" s="136">
        <f t="shared" si="1766"/>
        <v>0</v>
      </c>
      <c r="S388" s="136">
        <f t="shared" si="1766"/>
        <v>0</v>
      </c>
      <c r="T388" s="136">
        <f t="shared" si="1766"/>
        <v>0</v>
      </c>
      <c r="U388" s="136">
        <f t="shared" si="1766"/>
        <v>0</v>
      </c>
      <c r="V388" s="136">
        <f t="shared" si="1766"/>
        <v>0</v>
      </c>
      <c r="W388" s="136">
        <f t="shared" si="1766"/>
        <v>0</v>
      </c>
      <c r="X388" s="136">
        <f t="shared" si="1766"/>
        <v>0</v>
      </c>
      <c r="Y388" s="136">
        <f t="shared" si="1766"/>
        <v>0</v>
      </c>
      <c r="Z388" s="136">
        <f t="shared" si="1766"/>
        <v>0</v>
      </c>
      <c r="AA388" s="136">
        <f t="shared" si="1766"/>
        <v>0</v>
      </c>
      <c r="AB388" s="129">
        <f t="shared" si="1740"/>
        <v>0</v>
      </c>
    </row>
    <row r="389" spans="2:28" x14ac:dyDescent="0.45">
      <c r="B389" s="128" t="str">
        <f>$B$221</f>
        <v>M3n2 - Investicinės veiklos ir nuosavo kapitalo pajamos</v>
      </c>
      <c r="C389" s="136">
        <f>SUM(C314,C329,C344,C359,C374)</f>
        <v>0</v>
      </c>
      <c r="D389" s="136">
        <f t="shared" ref="D389:AA389" si="1767">SUM(D314,D329,D344,D359,D374)</f>
        <v>0</v>
      </c>
      <c r="E389" s="136">
        <f t="shared" si="1767"/>
        <v>0</v>
      </c>
      <c r="F389" s="136">
        <f t="shared" si="1767"/>
        <v>0</v>
      </c>
      <c r="G389" s="136">
        <f t="shared" si="1767"/>
        <v>0</v>
      </c>
      <c r="H389" s="136">
        <f t="shared" si="1767"/>
        <v>0</v>
      </c>
      <c r="I389" s="136">
        <f t="shared" si="1767"/>
        <v>0</v>
      </c>
      <c r="J389" s="136">
        <f t="shared" si="1767"/>
        <v>0</v>
      </c>
      <c r="K389" s="136">
        <f t="shared" si="1767"/>
        <v>0</v>
      </c>
      <c r="L389" s="136">
        <f t="shared" si="1767"/>
        <v>0</v>
      </c>
      <c r="M389" s="136">
        <f t="shared" si="1767"/>
        <v>0</v>
      </c>
      <c r="N389" s="136">
        <f t="shared" si="1767"/>
        <v>0</v>
      </c>
      <c r="O389" s="136">
        <f t="shared" si="1767"/>
        <v>0</v>
      </c>
      <c r="P389" s="136">
        <f t="shared" si="1767"/>
        <v>0</v>
      </c>
      <c r="Q389" s="136">
        <f t="shared" si="1767"/>
        <v>0</v>
      </c>
      <c r="R389" s="136">
        <f t="shared" si="1767"/>
        <v>0</v>
      </c>
      <c r="S389" s="136">
        <f t="shared" si="1767"/>
        <v>0</v>
      </c>
      <c r="T389" s="136">
        <f t="shared" si="1767"/>
        <v>0</v>
      </c>
      <c r="U389" s="136">
        <f t="shared" si="1767"/>
        <v>0</v>
      </c>
      <c r="V389" s="136">
        <f t="shared" si="1767"/>
        <v>0</v>
      </c>
      <c r="W389" s="136">
        <f t="shared" si="1767"/>
        <v>0</v>
      </c>
      <c r="X389" s="136">
        <f t="shared" si="1767"/>
        <v>0</v>
      </c>
      <c r="Y389" s="136">
        <f t="shared" si="1767"/>
        <v>0</v>
      </c>
      <c r="Z389" s="136">
        <f t="shared" si="1767"/>
        <v>0</v>
      </c>
      <c r="AA389" s="136">
        <f t="shared" si="1767"/>
        <v>0</v>
      </c>
      <c r="AB389" s="129">
        <f t="shared" si="1740"/>
        <v>0</v>
      </c>
    </row>
    <row r="390" spans="2:28" x14ac:dyDescent="0.45">
      <c r="B390" s="127" t="str">
        <f>$B$222</f>
        <v>M4 - Paslaugų teikimo ir priežiūros pajamos</v>
      </c>
      <c r="C390" s="137">
        <f>SUM(C391:C392)</f>
        <v>0</v>
      </c>
      <c r="D390" s="137">
        <f t="shared" ref="D390" si="1768">SUM(D391:D392)</f>
        <v>0</v>
      </c>
      <c r="E390" s="137">
        <f t="shared" ref="E390" si="1769">SUM(E391:E392)</f>
        <v>0</v>
      </c>
      <c r="F390" s="137">
        <f t="shared" ref="F390" si="1770">SUM(F391:F392)</f>
        <v>0</v>
      </c>
      <c r="G390" s="137">
        <f t="shared" ref="G390" si="1771">SUM(G391:G392)</f>
        <v>0</v>
      </c>
      <c r="H390" s="137">
        <f t="shared" ref="H390" si="1772">SUM(H391:H392)</f>
        <v>0</v>
      </c>
      <c r="I390" s="137">
        <f t="shared" ref="I390" si="1773">SUM(I391:I392)</f>
        <v>0</v>
      </c>
      <c r="J390" s="137">
        <f t="shared" ref="J390" si="1774">SUM(J391:J392)</f>
        <v>0</v>
      </c>
      <c r="K390" s="137">
        <f t="shared" ref="K390" si="1775">SUM(K391:K392)</f>
        <v>0</v>
      </c>
      <c r="L390" s="137">
        <f t="shared" ref="L390" si="1776">SUM(L391:L392)</f>
        <v>0</v>
      </c>
      <c r="M390" s="137">
        <f t="shared" ref="M390" si="1777">SUM(M391:M392)</f>
        <v>0</v>
      </c>
      <c r="N390" s="137">
        <f t="shared" ref="N390" si="1778">SUM(N391:N392)</f>
        <v>0</v>
      </c>
      <c r="O390" s="137">
        <f t="shared" ref="O390" si="1779">SUM(O391:O392)</f>
        <v>0</v>
      </c>
      <c r="P390" s="137">
        <f t="shared" ref="P390" si="1780">SUM(P391:P392)</f>
        <v>0</v>
      </c>
      <c r="Q390" s="137">
        <f t="shared" ref="Q390" si="1781">SUM(Q391:Q392)</f>
        <v>0</v>
      </c>
      <c r="R390" s="137">
        <f t="shared" ref="R390" si="1782">SUM(R391:R392)</f>
        <v>0</v>
      </c>
      <c r="S390" s="137">
        <f t="shared" ref="S390" si="1783">SUM(S391:S392)</f>
        <v>0</v>
      </c>
      <c r="T390" s="137">
        <f t="shared" ref="T390" si="1784">SUM(T391:T392)</f>
        <v>0</v>
      </c>
      <c r="U390" s="137">
        <f t="shared" ref="U390" si="1785">SUM(U391:U392)</f>
        <v>0</v>
      </c>
      <c r="V390" s="137">
        <f t="shared" ref="V390" si="1786">SUM(V391:V392)</f>
        <v>0</v>
      </c>
      <c r="W390" s="137">
        <f t="shared" ref="W390" si="1787">SUM(W391:W392)</f>
        <v>0</v>
      </c>
      <c r="X390" s="137">
        <f t="shared" ref="X390" si="1788">SUM(X391:X392)</f>
        <v>0</v>
      </c>
      <c r="Y390" s="137">
        <f t="shared" ref="Y390" si="1789">SUM(Y391:Y392)</f>
        <v>0</v>
      </c>
      <c r="Z390" s="137">
        <f t="shared" ref="Z390" si="1790">SUM(Z391:Z392)</f>
        <v>0</v>
      </c>
      <c r="AA390" s="137">
        <f t="shared" ref="AA390" si="1791">SUM(AA391:AA392)</f>
        <v>0</v>
      </c>
      <c r="AB390" s="126">
        <f t="shared" si="1740"/>
        <v>0</v>
      </c>
    </row>
    <row r="391" spans="2:28" s="107" customFormat="1" ht="11.65" x14ac:dyDescent="0.35">
      <c r="B391" s="128" t="str">
        <f>$B$223</f>
        <v>M4.1 - Paslaugų teikimo ir remonto pajamos</v>
      </c>
      <c r="C391" s="136">
        <f>SUM(C316,C331,C346,C361,C376)</f>
        <v>0</v>
      </c>
      <c r="D391" s="136">
        <f t="shared" ref="D391:AA391" si="1792">SUM(D316,D331,D346,D361,D376)</f>
        <v>0</v>
      </c>
      <c r="E391" s="136">
        <f t="shared" si="1792"/>
        <v>0</v>
      </c>
      <c r="F391" s="136">
        <f t="shared" si="1792"/>
        <v>0</v>
      </c>
      <c r="G391" s="136">
        <f t="shared" si="1792"/>
        <v>0</v>
      </c>
      <c r="H391" s="136">
        <f t="shared" si="1792"/>
        <v>0</v>
      </c>
      <c r="I391" s="136">
        <f t="shared" si="1792"/>
        <v>0</v>
      </c>
      <c r="J391" s="136">
        <f t="shared" si="1792"/>
        <v>0</v>
      </c>
      <c r="K391" s="136">
        <f t="shared" si="1792"/>
        <v>0</v>
      </c>
      <c r="L391" s="136">
        <f t="shared" si="1792"/>
        <v>0</v>
      </c>
      <c r="M391" s="136">
        <f t="shared" si="1792"/>
        <v>0</v>
      </c>
      <c r="N391" s="136">
        <f t="shared" si="1792"/>
        <v>0</v>
      </c>
      <c r="O391" s="136">
        <f t="shared" si="1792"/>
        <v>0</v>
      </c>
      <c r="P391" s="136">
        <f t="shared" si="1792"/>
        <v>0</v>
      </c>
      <c r="Q391" s="136">
        <f t="shared" si="1792"/>
        <v>0</v>
      </c>
      <c r="R391" s="136">
        <f t="shared" si="1792"/>
        <v>0</v>
      </c>
      <c r="S391" s="136">
        <f t="shared" si="1792"/>
        <v>0</v>
      </c>
      <c r="T391" s="136">
        <f t="shared" si="1792"/>
        <v>0</v>
      </c>
      <c r="U391" s="136">
        <f t="shared" si="1792"/>
        <v>0</v>
      </c>
      <c r="V391" s="136">
        <f t="shared" si="1792"/>
        <v>0</v>
      </c>
      <c r="W391" s="136">
        <f t="shared" si="1792"/>
        <v>0</v>
      </c>
      <c r="X391" s="136">
        <f t="shared" si="1792"/>
        <v>0</v>
      </c>
      <c r="Y391" s="136">
        <f t="shared" si="1792"/>
        <v>0</v>
      </c>
      <c r="Z391" s="136">
        <f t="shared" si="1792"/>
        <v>0</v>
      </c>
      <c r="AA391" s="136">
        <f t="shared" si="1792"/>
        <v>0</v>
      </c>
      <c r="AB391" s="129">
        <f t="shared" si="1740"/>
        <v>0</v>
      </c>
    </row>
    <row r="392" spans="2:28" s="107" customFormat="1" ht="11.65" x14ac:dyDescent="0.35">
      <c r="B392" s="128" t="str">
        <f>$B$224</f>
        <v>M4.2 - Atnaujinimo pajamos</v>
      </c>
      <c r="C392" s="136">
        <f>SUM(C317,C332,C347,C362,C377)</f>
        <v>0</v>
      </c>
      <c r="D392" s="136">
        <f t="shared" ref="D392:AA392" si="1793">SUM(D317,D332,D347,D362,D377)</f>
        <v>0</v>
      </c>
      <c r="E392" s="136">
        <f t="shared" si="1793"/>
        <v>0</v>
      </c>
      <c r="F392" s="136">
        <f t="shared" si="1793"/>
        <v>0</v>
      </c>
      <c r="G392" s="136">
        <f t="shared" si="1793"/>
        <v>0</v>
      </c>
      <c r="H392" s="136">
        <f t="shared" si="1793"/>
        <v>0</v>
      </c>
      <c r="I392" s="136">
        <f t="shared" si="1793"/>
        <v>0</v>
      </c>
      <c r="J392" s="136">
        <f t="shared" si="1793"/>
        <v>0</v>
      </c>
      <c r="K392" s="136">
        <f t="shared" si="1793"/>
        <v>0</v>
      </c>
      <c r="L392" s="136">
        <f t="shared" si="1793"/>
        <v>0</v>
      </c>
      <c r="M392" s="136">
        <f t="shared" si="1793"/>
        <v>0</v>
      </c>
      <c r="N392" s="136">
        <f t="shared" si="1793"/>
        <v>0</v>
      </c>
      <c r="O392" s="136">
        <f t="shared" si="1793"/>
        <v>0</v>
      </c>
      <c r="P392" s="136">
        <f t="shared" si="1793"/>
        <v>0</v>
      </c>
      <c r="Q392" s="136">
        <f t="shared" si="1793"/>
        <v>0</v>
      </c>
      <c r="R392" s="136">
        <f t="shared" si="1793"/>
        <v>0</v>
      </c>
      <c r="S392" s="136">
        <f t="shared" si="1793"/>
        <v>0</v>
      </c>
      <c r="T392" s="136">
        <f t="shared" si="1793"/>
        <v>0</v>
      </c>
      <c r="U392" s="136">
        <f t="shared" si="1793"/>
        <v>0</v>
      </c>
      <c r="V392" s="136">
        <f t="shared" si="1793"/>
        <v>0</v>
      </c>
      <c r="W392" s="136">
        <f t="shared" si="1793"/>
        <v>0</v>
      </c>
      <c r="X392" s="136">
        <f t="shared" si="1793"/>
        <v>0</v>
      </c>
      <c r="Y392" s="136">
        <f t="shared" si="1793"/>
        <v>0</v>
      </c>
      <c r="Z392" s="136">
        <f t="shared" si="1793"/>
        <v>0</v>
      </c>
      <c r="AA392" s="136">
        <f t="shared" si="1793"/>
        <v>0</v>
      </c>
      <c r="AB392" s="129">
        <f t="shared" si="1740"/>
        <v>0</v>
      </c>
    </row>
    <row r="393" spans="2:28" ht="16.149999999999999" customHeight="1" x14ac:dyDescent="0.45">
      <c r="B393" s="127" t="str">
        <f>$B$225</f>
        <v>M5 - Administravimo ir valdymo pajamos</v>
      </c>
      <c r="C393" s="137">
        <f>SUM(C318,C333,C348,C363,C378)</f>
        <v>0</v>
      </c>
      <c r="D393" s="137">
        <f t="shared" ref="D393:AA393" si="1794">SUM(D318,D333,D348,D363,D378)</f>
        <v>0</v>
      </c>
      <c r="E393" s="137">
        <f t="shared" si="1794"/>
        <v>0</v>
      </c>
      <c r="F393" s="137">
        <f t="shared" si="1794"/>
        <v>0</v>
      </c>
      <c r="G393" s="137">
        <f t="shared" si="1794"/>
        <v>0</v>
      </c>
      <c r="H393" s="137">
        <f t="shared" si="1794"/>
        <v>0</v>
      </c>
      <c r="I393" s="137">
        <f t="shared" si="1794"/>
        <v>0</v>
      </c>
      <c r="J393" s="137">
        <f t="shared" si="1794"/>
        <v>0</v>
      </c>
      <c r="K393" s="137">
        <f t="shared" si="1794"/>
        <v>0</v>
      </c>
      <c r="L393" s="137">
        <f t="shared" si="1794"/>
        <v>0</v>
      </c>
      <c r="M393" s="137">
        <f t="shared" si="1794"/>
        <v>0</v>
      </c>
      <c r="N393" s="137">
        <f t="shared" si="1794"/>
        <v>0</v>
      </c>
      <c r="O393" s="137">
        <f t="shared" si="1794"/>
        <v>0</v>
      </c>
      <c r="P393" s="137">
        <f t="shared" si="1794"/>
        <v>0</v>
      </c>
      <c r="Q393" s="137">
        <f t="shared" si="1794"/>
        <v>0</v>
      </c>
      <c r="R393" s="137">
        <f t="shared" si="1794"/>
        <v>0</v>
      </c>
      <c r="S393" s="137">
        <f t="shared" si="1794"/>
        <v>0</v>
      </c>
      <c r="T393" s="137">
        <f t="shared" si="1794"/>
        <v>0</v>
      </c>
      <c r="U393" s="137">
        <f t="shared" si="1794"/>
        <v>0</v>
      </c>
      <c r="V393" s="137">
        <f t="shared" si="1794"/>
        <v>0</v>
      </c>
      <c r="W393" s="137">
        <f t="shared" si="1794"/>
        <v>0</v>
      </c>
      <c r="X393" s="137">
        <f t="shared" si="1794"/>
        <v>0</v>
      </c>
      <c r="Y393" s="137">
        <f t="shared" si="1794"/>
        <v>0</v>
      </c>
      <c r="Z393" s="137">
        <f t="shared" si="1794"/>
        <v>0</v>
      </c>
      <c r="AA393" s="137">
        <f t="shared" si="1794"/>
        <v>0</v>
      </c>
      <c r="AB393" s="126">
        <f t="shared" si="1740"/>
        <v>0</v>
      </c>
    </row>
    <row r="394" spans="2:28" x14ac:dyDescent="0.45">
      <c r="B394" s="130" t="str">
        <f>$B$226</f>
        <v>Viso:</v>
      </c>
      <c r="C394" s="126">
        <f>SUM(C384,C387,C390,C393)</f>
        <v>0</v>
      </c>
      <c r="D394" s="126">
        <f t="shared" ref="D394" si="1795">SUM(D384,D387,D390,D393)</f>
        <v>0</v>
      </c>
      <c r="E394" s="126">
        <f t="shared" ref="E394" si="1796">SUM(E384,E387,E390,E393)</f>
        <v>0</v>
      </c>
      <c r="F394" s="126">
        <f t="shared" ref="F394" si="1797">SUM(F384,F387,F390,F393)</f>
        <v>0</v>
      </c>
      <c r="G394" s="126">
        <f t="shared" ref="G394" si="1798">SUM(G384,G387,G390,G393)</f>
        <v>0</v>
      </c>
      <c r="H394" s="126">
        <f t="shared" ref="H394" si="1799">SUM(H384,H387,H390,H393)</f>
        <v>0</v>
      </c>
      <c r="I394" s="126">
        <f t="shared" ref="I394" si="1800">SUM(I384,I387,I390,I393)</f>
        <v>0</v>
      </c>
      <c r="J394" s="126">
        <f t="shared" ref="J394" si="1801">SUM(J384,J387,J390,J393)</f>
        <v>0</v>
      </c>
      <c r="K394" s="126">
        <f t="shared" ref="K394" si="1802">SUM(K384,K387,K390,K393)</f>
        <v>0</v>
      </c>
      <c r="L394" s="126">
        <f t="shared" ref="L394" si="1803">SUM(L384,L387,L390,L393)</f>
        <v>0</v>
      </c>
      <c r="M394" s="126">
        <f t="shared" ref="M394" si="1804">SUM(M384,M387,M390,M393)</f>
        <v>0</v>
      </c>
      <c r="N394" s="126">
        <f t="shared" ref="N394" si="1805">SUM(N384,N387,N390,N393)</f>
        <v>0</v>
      </c>
      <c r="O394" s="126">
        <f t="shared" ref="O394" si="1806">SUM(O384,O387,O390,O393)</f>
        <v>0</v>
      </c>
      <c r="P394" s="126">
        <f t="shared" ref="P394" si="1807">SUM(P384,P387,P390,P393)</f>
        <v>0</v>
      </c>
      <c r="Q394" s="126">
        <f t="shared" ref="Q394" si="1808">SUM(Q384,Q387,Q390,Q393)</f>
        <v>0</v>
      </c>
      <c r="R394" s="126">
        <f t="shared" ref="R394" si="1809">SUM(R384,R387,R390,R393)</f>
        <v>0</v>
      </c>
      <c r="S394" s="126">
        <f t="shared" ref="S394" si="1810">SUM(S384,S387,S390,S393)</f>
        <v>0</v>
      </c>
      <c r="T394" s="126">
        <f t="shared" ref="T394" si="1811">SUM(T384,T387,T390,T393)</f>
        <v>0</v>
      </c>
      <c r="U394" s="126">
        <f t="shared" ref="U394" si="1812">SUM(U384,U387,U390,U393)</f>
        <v>0</v>
      </c>
      <c r="V394" s="126">
        <f t="shared" ref="V394" si="1813">SUM(V384,V387,V390,V393)</f>
        <v>0</v>
      </c>
      <c r="W394" s="126">
        <f t="shared" ref="W394" si="1814">SUM(W384,W387,W390,W393)</f>
        <v>0</v>
      </c>
      <c r="X394" s="126">
        <f t="shared" ref="X394" si="1815">SUM(X384,X387,X390,X393)</f>
        <v>0</v>
      </c>
      <c r="Y394" s="126">
        <f t="shared" ref="Y394" si="1816">SUM(Y384,Y387,Y390,Y393)</f>
        <v>0</v>
      </c>
      <c r="Z394" s="126">
        <f t="shared" ref="Z394" si="1817">SUM(Z384,Z387,Z390,Z393)</f>
        <v>0</v>
      </c>
      <c r="AA394" s="126">
        <f t="shared" ref="AA394" si="1818">SUM(AA384,AA387,AA390,AA393)</f>
        <v>0</v>
      </c>
      <c r="AB394" s="126">
        <f t="shared" ref="AB394" si="1819">SUM(C394:AA394)</f>
        <v>0</v>
      </c>
    </row>
    <row r="397" spans="2:28" ht="15.75" x14ac:dyDescent="0.5">
      <c r="B397" s="131" t="s">
        <v>107</v>
      </c>
    </row>
    <row r="399" spans="2:28" outlineLevel="1" x14ac:dyDescent="0.45"/>
    <row r="400" spans="2:28" s="70" customFormat="1" outlineLevel="1" x14ac:dyDescent="0.45"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</row>
    <row r="401" spans="3:27" s="69" customFormat="1" outlineLevel="1" x14ac:dyDescent="0.45"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  <c r="AA401" s="72"/>
    </row>
    <row r="402" spans="3:27" s="54" customFormat="1" outlineLevel="1" x14ac:dyDescent="0.45"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3:27" s="54" customFormat="1" outlineLevel="1" x14ac:dyDescent="0.45"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3:27" s="54" customFormat="1" outlineLevel="1" x14ac:dyDescent="0.45"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3:27" s="54" customFormat="1" outlineLevel="1" x14ac:dyDescent="0.45"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3:27" s="54" customFormat="1" outlineLevel="1" x14ac:dyDescent="0.45"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3:27" s="54" customFormat="1" outlineLevel="1" x14ac:dyDescent="0.45"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3:27" s="54" customFormat="1" outlineLevel="1" x14ac:dyDescent="0.45"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3:27" s="54" customFormat="1" outlineLevel="1" x14ac:dyDescent="0.45"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3:27" s="54" customFormat="1" outlineLevel="1" x14ac:dyDescent="0.45"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3:27" s="54" customFormat="1" outlineLevel="1" x14ac:dyDescent="0.45"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3:27" s="54" customFormat="1" outlineLevel="1" x14ac:dyDescent="0.45"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3:27" s="54" customFormat="1" outlineLevel="1" x14ac:dyDescent="0.45"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3:27" s="54" customFormat="1" outlineLevel="1" x14ac:dyDescent="0.45"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3:27" s="54" customFormat="1" outlineLevel="1" x14ac:dyDescent="0.45"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3:27" s="54" customFormat="1" outlineLevel="1" x14ac:dyDescent="0.45"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2:30" s="54" customFormat="1" outlineLevel="1" x14ac:dyDescent="0.45"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2:30" s="54" customFormat="1" outlineLevel="1" x14ac:dyDescent="0.45"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2:30" s="54" customFormat="1" outlineLevel="1" x14ac:dyDescent="0.45"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2:30" s="54" customFormat="1" outlineLevel="1" x14ac:dyDescent="0.45">
      <c r="D420" s="142"/>
      <c r="E420" s="142"/>
      <c r="F420" s="142"/>
      <c r="G420" s="142"/>
      <c r="H420" s="142"/>
      <c r="I420" s="144" t="s">
        <v>111</v>
      </c>
      <c r="J420" s="142"/>
      <c r="K420" s="142"/>
      <c r="L420" s="142"/>
      <c r="M420" s="142"/>
      <c r="N420" s="142"/>
      <c r="O420" s="142"/>
      <c r="P420" s="142"/>
      <c r="Q420" s="142"/>
      <c r="R420" s="142"/>
      <c r="S420" s="142"/>
      <c r="T420" s="142"/>
      <c r="U420" s="142"/>
      <c r="V420" s="142"/>
      <c r="W420" s="142"/>
      <c r="X420" s="142"/>
      <c r="Y420" s="142"/>
      <c r="Z420" s="142"/>
      <c r="AA420" s="142"/>
    </row>
    <row r="421" spans="2:30" s="54" customFormat="1" outlineLevel="1" x14ac:dyDescent="0.45">
      <c r="B421" s="140" t="s">
        <v>1</v>
      </c>
      <c r="C421" s="140">
        <f>YEAR('Bazinės prielaidos'!$E$8)</f>
        <v>2023</v>
      </c>
      <c r="D421" s="140">
        <f>C421+1</f>
        <v>2024</v>
      </c>
      <c r="E421" s="140">
        <f t="shared" ref="E421:AA421" si="1820">D421+1</f>
        <v>2025</v>
      </c>
      <c r="F421" s="140">
        <f t="shared" si="1820"/>
        <v>2026</v>
      </c>
      <c r="G421" s="140">
        <f t="shared" si="1820"/>
        <v>2027</v>
      </c>
      <c r="H421" s="140">
        <f t="shared" si="1820"/>
        <v>2028</v>
      </c>
      <c r="I421" s="140">
        <f t="shared" si="1820"/>
        <v>2029</v>
      </c>
      <c r="J421" s="140">
        <f t="shared" si="1820"/>
        <v>2030</v>
      </c>
      <c r="K421" s="140">
        <f t="shared" si="1820"/>
        <v>2031</v>
      </c>
      <c r="L421" s="140">
        <f t="shared" si="1820"/>
        <v>2032</v>
      </c>
      <c r="M421" s="140">
        <f t="shared" si="1820"/>
        <v>2033</v>
      </c>
      <c r="N421" s="140">
        <f t="shared" si="1820"/>
        <v>2034</v>
      </c>
      <c r="O421" s="140">
        <f t="shared" si="1820"/>
        <v>2035</v>
      </c>
      <c r="P421" s="140">
        <f t="shared" si="1820"/>
        <v>2036</v>
      </c>
      <c r="Q421" s="140">
        <f t="shared" si="1820"/>
        <v>2037</v>
      </c>
      <c r="R421" s="140">
        <f t="shared" si="1820"/>
        <v>2038</v>
      </c>
      <c r="S421" s="140">
        <f t="shared" si="1820"/>
        <v>2039</v>
      </c>
      <c r="T421" s="140">
        <f t="shared" si="1820"/>
        <v>2040</v>
      </c>
      <c r="U421" s="140">
        <f t="shared" si="1820"/>
        <v>2041</v>
      </c>
      <c r="V421" s="140">
        <f t="shared" si="1820"/>
        <v>2042</v>
      </c>
      <c r="W421" s="140">
        <f t="shared" si="1820"/>
        <v>2043</v>
      </c>
      <c r="X421" s="140">
        <f t="shared" si="1820"/>
        <v>2044</v>
      </c>
      <c r="Y421" s="140">
        <f t="shared" si="1820"/>
        <v>2045</v>
      </c>
      <c r="Z421" s="140">
        <f t="shared" si="1820"/>
        <v>2046</v>
      </c>
      <c r="AA421" s="140">
        <f t="shared" si="1820"/>
        <v>2047</v>
      </c>
      <c r="AB421" s="140" t="s">
        <v>71</v>
      </c>
    </row>
    <row r="422" spans="2:30" s="54" customFormat="1" ht="15.75" customHeight="1" outlineLevel="1" x14ac:dyDescent="0.45">
      <c r="B422" s="17" t="s">
        <v>2</v>
      </c>
      <c r="C422" s="141">
        <f>C18</f>
        <v>0</v>
      </c>
      <c r="D422" s="141">
        <f t="shared" ref="D422:AA422" si="1821">D18</f>
        <v>0</v>
      </c>
      <c r="E422" s="141">
        <f t="shared" si="1821"/>
        <v>0</v>
      </c>
      <c r="F422" s="141">
        <f t="shared" si="1821"/>
        <v>0</v>
      </c>
      <c r="G422" s="141">
        <f t="shared" si="1821"/>
        <v>0</v>
      </c>
      <c r="H422" s="141">
        <f t="shared" si="1821"/>
        <v>0</v>
      </c>
      <c r="I422" s="141">
        <f t="shared" si="1821"/>
        <v>0</v>
      </c>
      <c r="J422" s="141">
        <f t="shared" si="1821"/>
        <v>0</v>
      </c>
      <c r="K422" s="141">
        <f t="shared" si="1821"/>
        <v>0</v>
      </c>
      <c r="L422" s="141">
        <f t="shared" si="1821"/>
        <v>0</v>
      </c>
      <c r="M422" s="141">
        <f t="shared" si="1821"/>
        <v>0</v>
      </c>
      <c r="N422" s="141">
        <f t="shared" si="1821"/>
        <v>0</v>
      </c>
      <c r="O422" s="141">
        <f t="shared" si="1821"/>
        <v>0</v>
      </c>
      <c r="P422" s="141">
        <f t="shared" si="1821"/>
        <v>0</v>
      </c>
      <c r="Q422" s="141">
        <f t="shared" si="1821"/>
        <v>0</v>
      </c>
      <c r="R422" s="141">
        <f t="shared" si="1821"/>
        <v>0</v>
      </c>
      <c r="S422" s="141">
        <f t="shared" si="1821"/>
        <v>0</v>
      </c>
      <c r="T422" s="141">
        <f t="shared" si="1821"/>
        <v>0</v>
      </c>
      <c r="U422" s="141">
        <f t="shared" si="1821"/>
        <v>0</v>
      </c>
      <c r="V422" s="141">
        <f t="shared" si="1821"/>
        <v>0</v>
      </c>
      <c r="W422" s="141">
        <f t="shared" si="1821"/>
        <v>0</v>
      </c>
      <c r="X422" s="141">
        <f t="shared" si="1821"/>
        <v>0</v>
      </c>
      <c r="Y422" s="141">
        <f t="shared" si="1821"/>
        <v>0</v>
      </c>
      <c r="Z422" s="141">
        <f t="shared" si="1821"/>
        <v>0</v>
      </c>
      <c r="AA422" s="141">
        <f t="shared" si="1821"/>
        <v>0</v>
      </c>
      <c r="AB422" s="73">
        <f>SUM(C422:AA422)</f>
        <v>0</v>
      </c>
    </row>
    <row r="423" spans="2:30" s="54" customFormat="1" ht="15.75" customHeight="1" outlineLevel="1" x14ac:dyDescent="0.45">
      <c r="B423" s="17" t="s">
        <v>3</v>
      </c>
      <c r="C423" s="141">
        <f>C31</f>
        <v>0</v>
      </c>
      <c r="D423" s="141">
        <f t="shared" ref="D423:AA423" si="1822">D31</f>
        <v>0</v>
      </c>
      <c r="E423" s="141">
        <f t="shared" si="1822"/>
        <v>0</v>
      </c>
      <c r="F423" s="141">
        <f t="shared" si="1822"/>
        <v>0</v>
      </c>
      <c r="G423" s="141">
        <f t="shared" si="1822"/>
        <v>0</v>
      </c>
      <c r="H423" s="141">
        <f t="shared" si="1822"/>
        <v>0</v>
      </c>
      <c r="I423" s="141">
        <f t="shared" si="1822"/>
        <v>0</v>
      </c>
      <c r="J423" s="141">
        <f t="shared" si="1822"/>
        <v>0</v>
      </c>
      <c r="K423" s="141">
        <f t="shared" si="1822"/>
        <v>0</v>
      </c>
      <c r="L423" s="141">
        <f t="shared" si="1822"/>
        <v>0</v>
      </c>
      <c r="M423" s="141">
        <f t="shared" si="1822"/>
        <v>0</v>
      </c>
      <c r="N423" s="141">
        <f t="shared" si="1822"/>
        <v>0</v>
      </c>
      <c r="O423" s="141">
        <f t="shared" si="1822"/>
        <v>0</v>
      </c>
      <c r="P423" s="141">
        <f t="shared" si="1822"/>
        <v>0</v>
      </c>
      <c r="Q423" s="141">
        <f t="shared" si="1822"/>
        <v>0</v>
      </c>
      <c r="R423" s="141">
        <f t="shared" si="1822"/>
        <v>0</v>
      </c>
      <c r="S423" s="141">
        <f t="shared" si="1822"/>
        <v>0</v>
      </c>
      <c r="T423" s="141">
        <f t="shared" si="1822"/>
        <v>0</v>
      </c>
      <c r="U423" s="141">
        <f t="shared" si="1822"/>
        <v>0</v>
      </c>
      <c r="V423" s="141">
        <f t="shared" si="1822"/>
        <v>0</v>
      </c>
      <c r="W423" s="141">
        <f t="shared" si="1822"/>
        <v>0</v>
      </c>
      <c r="X423" s="141">
        <f t="shared" si="1822"/>
        <v>0</v>
      </c>
      <c r="Y423" s="141">
        <f t="shared" si="1822"/>
        <v>0</v>
      </c>
      <c r="Z423" s="141">
        <f t="shared" si="1822"/>
        <v>0</v>
      </c>
      <c r="AA423" s="141">
        <f t="shared" si="1822"/>
        <v>0</v>
      </c>
      <c r="AB423" s="73">
        <f t="shared" ref="AB423:AB426" si="1823">SUM(C423:AA423)</f>
        <v>0</v>
      </c>
    </row>
    <row r="424" spans="2:30" s="54" customFormat="1" ht="15.75" customHeight="1" outlineLevel="1" x14ac:dyDescent="0.45">
      <c r="B424" s="17" t="s">
        <v>4</v>
      </c>
      <c r="C424" s="141">
        <f>C44</f>
        <v>0</v>
      </c>
      <c r="D424" s="141">
        <f t="shared" ref="D424:AA424" si="1824">D44</f>
        <v>0</v>
      </c>
      <c r="E424" s="141">
        <f t="shared" si="1824"/>
        <v>0</v>
      </c>
      <c r="F424" s="141">
        <f t="shared" si="1824"/>
        <v>0</v>
      </c>
      <c r="G424" s="141">
        <f t="shared" si="1824"/>
        <v>0</v>
      </c>
      <c r="H424" s="141">
        <f t="shared" si="1824"/>
        <v>0</v>
      </c>
      <c r="I424" s="141">
        <f t="shared" si="1824"/>
        <v>0</v>
      </c>
      <c r="J424" s="141">
        <f t="shared" si="1824"/>
        <v>0</v>
      </c>
      <c r="K424" s="141">
        <f t="shared" si="1824"/>
        <v>0</v>
      </c>
      <c r="L424" s="141">
        <f t="shared" si="1824"/>
        <v>0</v>
      </c>
      <c r="M424" s="141">
        <f t="shared" si="1824"/>
        <v>0</v>
      </c>
      <c r="N424" s="141">
        <f t="shared" si="1824"/>
        <v>0</v>
      </c>
      <c r="O424" s="141">
        <f t="shared" si="1824"/>
        <v>0</v>
      </c>
      <c r="P424" s="141">
        <f t="shared" si="1824"/>
        <v>0</v>
      </c>
      <c r="Q424" s="141">
        <f t="shared" si="1824"/>
        <v>0</v>
      </c>
      <c r="R424" s="141">
        <f t="shared" si="1824"/>
        <v>0</v>
      </c>
      <c r="S424" s="141">
        <f t="shared" si="1824"/>
        <v>0</v>
      </c>
      <c r="T424" s="141">
        <f t="shared" si="1824"/>
        <v>0</v>
      </c>
      <c r="U424" s="141">
        <f t="shared" si="1824"/>
        <v>0</v>
      </c>
      <c r="V424" s="141">
        <f t="shared" si="1824"/>
        <v>0</v>
      </c>
      <c r="W424" s="141">
        <f t="shared" si="1824"/>
        <v>0</v>
      </c>
      <c r="X424" s="141">
        <f t="shared" si="1824"/>
        <v>0</v>
      </c>
      <c r="Y424" s="141">
        <f t="shared" si="1824"/>
        <v>0</v>
      </c>
      <c r="Z424" s="141">
        <f t="shared" si="1824"/>
        <v>0</v>
      </c>
      <c r="AA424" s="141">
        <f t="shared" si="1824"/>
        <v>0</v>
      </c>
      <c r="AB424" s="73">
        <f t="shared" si="1823"/>
        <v>0</v>
      </c>
    </row>
    <row r="425" spans="2:30" s="54" customFormat="1" ht="15.75" customHeight="1" outlineLevel="1" x14ac:dyDescent="0.45">
      <c r="B425" s="17" t="s">
        <v>5</v>
      </c>
      <c r="C425" s="141">
        <f>C57</f>
        <v>0</v>
      </c>
      <c r="D425" s="141">
        <f t="shared" ref="D425:AA425" si="1825">D57</f>
        <v>0</v>
      </c>
      <c r="E425" s="141">
        <f t="shared" si="1825"/>
        <v>0</v>
      </c>
      <c r="F425" s="141">
        <f t="shared" si="1825"/>
        <v>0</v>
      </c>
      <c r="G425" s="141">
        <f t="shared" si="1825"/>
        <v>0</v>
      </c>
      <c r="H425" s="141">
        <f t="shared" si="1825"/>
        <v>0</v>
      </c>
      <c r="I425" s="141">
        <f t="shared" si="1825"/>
        <v>0</v>
      </c>
      <c r="J425" s="141">
        <f t="shared" si="1825"/>
        <v>0</v>
      </c>
      <c r="K425" s="141">
        <f t="shared" si="1825"/>
        <v>0</v>
      </c>
      <c r="L425" s="141">
        <f t="shared" si="1825"/>
        <v>0</v>
      </c>
      <c r="M425" s="141">
        <f t="shared" si="1825"/>
        <v>0</v>
      </c>
      <c r="N425" s="141">
        <f t="shared" si="1825"/>
        <v>0</v>
      </c>
      <c r="O425" s="141">
        <f t="shared" si="1825"/>
        <v>0</v>
      </c>
      <c r="P425" s="141">
        <f t="shared" si="1825"/>
        <v>0</v>
      </c>
      <c r="Q425" s="141">
        <f t="shared" si="1825"/>
        <v>0</v>
      </c>
      <c r="R425" s="141">
        <f t="shared" si="1825"/>
        <v>0</v>
      </c>
      <c r="S425" s="141">
        <f t="shared" si="1825"/>
        <v>0</v>
      </c>
      <c r="T425" s="141">
        <f t="shared" si="1825"/>
        <v>0</v>
      </c>
      <c r="U425" s="141">
        <f t="shared" si="1825"/>
        <v>0</v>
      </c>
      <c r="V425" s="141">
        <f t="shared" si="1825"/>
        <v>0</v>
      </c>
      <c r="W425" s="141">
        <f t="shared" si="1825"/>
        <v>0</v>
      </c>
      <c r="X425" s="141">
        <f t="shared" si="1825"/>
        <v>0</v>
      </c>
      <c r="Y425" s="141">
        <f t="shared" si="1825"/>
        <v>0</v>
      </c>
      <c r="Z425" s="141">
        <f t="shared" si="1825"/>
        <v>0</v>
      </c>
      <c r="AA425" s="141">
        <f t="shared" si="1825"/>
        <v>0</v>
      </c>
      <c r="AB425" s="73">
        <f t="shared" si="1823"/>
        <v>0</v>
      </c>
    </row>
    <row r="426" spans="2:30" s="54" customFormat="1" ht="15.75" customHeight="1" outlineLevel="1" x14ac:dyDescent="0.45">
      <c r="B426" s="17" t="s">
        <v>6</v>
      </c>
      <c r="C426" s="141">
        <f>C70</f>
        <v>0</v>
      </c>
      <c r="D426" s="141">
        <f t="shared" ref="D426:AA426" si="1826">D70</f>
        <v>0</v>
      </c>
      <c r="E426" s="141">
        <f t="shared" si="1826"/>
        <v>0</v>
      </c>
      <c r="F426" s="141">
        <f t="shared" si="1826"/>
        <v>0</v>
      </c>
      <c r="G426" s="141">
        <f t="shared" si="1826"/>
        <v>0</v>
      </c>
      <c r="H426" s="141">
        <f t="shared" si="1826"/>
        <v>0</v>
      </c>
      <c r="I426" s="141">
        <f t="shared" si="1826"/>
        <v>0</v>
      </c>
      <c r="J426" s="141">
        <f t="shared" si="1826"/>
        <v>0</v>
      </c>
      <c r="K426" s="141">
        <f t="shared" si="1826"/>
        <v>0</v>
      </c>
      <c r="L426" s="141">
        <f t="shared" si="1826"/>
        <v>0</v>
      </c>
      <c r="M426" s="141">
        <f t="shared" si="1826"/>
        <v>0</v>
      </c>
      <c r="N426" s="141">
        <f t="shared" si="1826"/>
        <v>0</v>
      </c>
      <c r="O426" s="141">
        <f t="shared" si="1826"/>
        <v>0</v>
      </c>
      <c r="P426" s="141">
        <f t="shared" si="1826"/>
        <v>0</v>
      </c>
      <c r="Q426" s="141">
        <f t="shared" si="1826"/>
        <v>0</v>
      </c>
      <c r="R426" s="141">
        <f t="shared" si="1826"/>
        <v>0</v>
      </c>
      <c r="S426" s="141">
        <f t="shared" si="1826"/>
        <v>0</v>
      </c>
      <c r="T426" s="141">
        <f t="shared" si="1826"/>
        <v>0</v>
      </c>
      <c r="U426" s="141">
        <f t="shared" si="1826"/>
        <v>0</v>
      </c>
      <c r="V426" s="141">
        <f t="shared" si="1826"/>
        <v>0</v>
      </c>
      <c r="W426" s="141">
        <f t="shared" si="1826"/>
        <v>0</v>
      </c>
      <c r="X426" s="141">
        <f t="shared" si="1826"/>
        <v>0</v>
      </c>
      <c r="Y426" s="141">
        <f t="shared" si="1826"/>
        <v>0</v>
      </c>
      <c r="Z426" s="141">
        <f t="shared" si="1826"/>
        <v>0</v>
      </c>
      <c r="AA426" s="141">
        <f t="shared" si="1826"/>
        <v>0</v>
      </c>
      <c r="AB426" s="73">
        <f t="shared" si="1823"/>
        <v>0</v>
      </c>
    </row>
    <row r="427" spans="2:30" s="56" customFormat="1" ht="15.75" customHeight="1" outlineLevel="1" x14ac:dyDescent="0.45">
      <c r="B427" s="74" t="s">
        <v>17</v>
      </c>
      <c r="C427" s="73">
        <f>SUM(C422:C426)</f>
        <v>0</v>
      </c>
      <c r="D427" s="73">
        <f t="shared" ref="D427:AB427" si="1827">SUM(D422:D426)</f>
        <v>0</v>
      </c>
      <c r="E427" s="73">
        <f t="shared" si="1827"/>
        <v>0</v>
      </c>
      <c r="F427" s="73">
        <f t="shared" si="1827"/>
        <v>0</v>
      </c>
      <c r="G427" s="73">
        <f t="shared" si="1827"/>
        <v>0</v>
      </c>
      <c r="H427" s="73">
        <f t="shared" si="1827"/>
        <v>0</v>
      </c>
      <c r="I427" s="73">
        <f t="shared" si="1827"/>
        <v>0</v>
      </c>
      <c r="J427" s="73">
        <f t="shared" si="1827"/>
        <v>0</v>
      </c>
      <c r="K427" s="73">
        <f t="shared" si="1827"/>
        <v>0</v>
      </c>
      <c r="L427" s="73">
        <f t="shared" si="1827"/>
        <v>0</v>
      </c>
      <c r="M427" s="73">
        <f t="shared" si="1827"/>
        <v>0</v>
      </c>
      <c r="N427" s="73">
        <f t="shared" si="1827"/>
        <v>0</v>
      </c>
      <c r="O427" s="73">
        <f t="shared" si="1827"/>
        <v>0</v>
      </c>
      <c r="P427" s="73">
        <f t="shared" si="1827"/>
        <v>0</v>
      </c>
      <c r="Q427" s="73">
        <f t="shared" si="1827"/>
        <v>0</v>
      </c>
      <c r="R427" s="73">
        <f t="shared" si="1827"/>
        <v>0</v>
      </c>
      <c r="S427" s="73">
        <f t="shared" si="1827"/>
        <v>0</v>
      </c>
      <c r="T427" s="73">
        <f t="shared" si="1827"/>
        <v>0</v>
      </c>
      <c r="U427" s="73">
        <f t="shared" si="1827"/>
        <v>0</v>
      </c>
      <c r="V427" s="73">
        <f t="shared" si="1827"/>
        <v>0</v>
      </c>
      <c r="W427" s="73">
        <f t="shared" si="1827"/>
        <v>0</v>
      </c>
      <c r="X427" s="73">
        <f t="shared" si="1827"/>
        <v>0</v>
      </c>
      <c r="Y427" s="73">
        <f t="shared" si="1827"/>
        <v>0</v>
      </c>
      <c r="Z427" s="73">
        <f t="shared" si="1827"/>
        <v>0</v>
      </c>
      <c r="AA427" s="73">
        <f t="shared" si="1827"/>
        <v>0</v>
      </c>
      <c r="AB427" s="73">
        <f t="shared" si="1827"/>
        <v>0</v>
      </c>
      <c r="AD427" s="57"/>
    </row>
    <row r="428" spans="2:30" s="54" customFormat="1" outlineLevel="1" x14ac:dyDescent="0.45"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D428" s="58"/>
    </row>
    <row r="429" spans="2:30" s="54" customFormat="1" outlineLevel="1" x14ac:dyDescent="0.45"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D429" s="58"/>
    </row>
    <row r="430" spans="2:30" s="54" customFormat="1" outlineLevel="1" x14ac:dyDescent="0.45"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D430" s="58"/>
    </row>
    <row r="431" spans="2:30" s="54" customFormat="1" outlineLevel="1" x14ac:dyDescent="0.45"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D431" s="58"/>
    </row>
    <row r="432" spans="2:30" s="54" customFormat="1" outlineLevel="1" x14ac:dyDescent="0.45"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D432" s="58"/>
    </row>
    <row r="433" spans="3:30" s="54" customFormat="1" outlineLevel="1" x14ac:dyDescent="0.45"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D433" s="58"/>
    </row>
    <row r="434" spans="3:30" s="54" customFormat="1" outlineLevel="1" x14ac:dyDescent="0.45"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D434" s="58"/>
    </row>
    <row r="435" spans="3:30" s="54" customFormat="1" outlineLevel="1" x14ac:dyDescent="0.45"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D435" s="58"/>
    </row>
    <row r="436" spans="3:30" s="54" customFormat="1" outlineLevel="1" x14ac:dyDescent="0.45"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D436" s="58"/>
    </row>
    <row r="437" spans="3:30" s="54" customFormat="1" outlineLevel="1" x14ac:dyDescent="0.45"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D437" s="58"/>
    </row>
    <row r="438" spans="3:30" s="54" customFormat="1" outlineLevel="1" x14ac:dyDescent="0.45"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3:30" s="54" customFormat="1" outlineLevel="1" x14ac:dyDescent="0.45"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3:30" s="54" customFormat="1" outlineLevel="1" x14ac:dyDescent="0.45"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3:30" s="54" customFormat="1" outlineLevel="1" x14ac:dyDescent="0.45"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3:30" s="54" customFormat="1" outlineLevel="1" x14ac:dyDescent="0.45"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3:30" s="54" customFormat="1" outlineLevel="1" x14ac:dyDescent="0.45"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3:30" s="54" customFormat="1" outlineLevel="1" x14ac:dyDescent="0.45"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3:30" s="54" customFormat="1" outlineLevel="1" x14ac:dyDescent="0.45"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3:30" s="54" customFormat="1" outlineLevel="1" x14ac:dyDescent="0.45"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3:30" s="54" customFormat="1" outlineLevel="1" x14ac:dyDescent="0.45"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3:30" s="54" customFormat="1" outlineLevel="1" x14ac:dyDescent="0.45">
      <c r="D448" s="142"/>
      <c r="E448" s="142"/>
      <c r="F448" s="142"/>
      <c r="G448" s="142"/>
      <c r="H448" s="142"/>
      <c r="I448" s="144" t="s">
        <v>112</v>
      </c>
      <c r="J448" s="142"/>
      <c r="K448" s="142"/>
      <c r="L448" s="142"/>
      <c r="M448" s="142"/>
      <c r="N448" s="142"/>
      <c r="O448" s="142"/>
      <c r="P448" s="142"/>
      <c r="Q448" s="142"/>
      <c r="R448" s="142"/>
      <c r="S448" s="142"/>
      <c r="T448" s="142"/>
      <c r="U448" s="142"/>
      <c r="V448" s="142"/>
      <c r="W448" s="142"/>
      <c r="X448" s="142"/>
      <c r="Y448" s="142"/>
      <c r="Z448" s="142"/>
      <c r="AA448" s="142"/>
    </row>
    <row r="449" spans="2:28" s="54" customFormat="1" outlineLevel="1" x14ac:dyDescent="0.45">
      <c r="B449" s="140" t="s">
        <v>1</v>
      </c>
      <c r="C449" s="140">
        <f>YEAR('Bazinės prielaidos'!$E$8)</f>
        <v>2023</v>
      </c>
      <c r="D449" s="140">
        <f>C449+1</f>
        <v>2024</v>
      </c>
      <c r="E449" s="140">
        <f t="shared" ref="E449:AA449" si="1828">D449+1</f>
        <v>2025</v>
      </c>
      <c r="F449" s="140">
        <f t="shared" si="1828"/>
        <v>2026</v>
      </c>
      <c r="G449" s="140">
        <f t="shared" si="1828"/>
        <v>2027</v>
      </c>
      <c r="H449" s="140">
        <f t="shared" si="1828"/>
        <v>2028</v>
      </c>
      <c r="I449" s="140">
        <f t="shared" si="1828"/>
        <v>2029</v>
      </c>
      <c r="J449" s="140">
        <f t="shared" si="1828"/>
        <v>2030</v>
      </c>
      <c r="K449" s="140">
        <f t="shared" si="1828"/>
        <v>2031</v>
      </c>
      <c r="L449" s="140">
        <f t="shared" si="1828"/>
        <v>2032</v>
      </c>
      <c r="M449" s="140">
        <f t="shared" si="1828"/>
        <v>2033</v>
      </c>
      <c r="N449" s="140">
        <f t="shared" si="1828"/>
        <v>2034</v>
      </c>
      <c r="O449" s="140">
        <f t="shared" si="1828"/>
        <v>2035</v>
      </c>
      <c r="P449" s="140">
        <f t="shared" si="1828"/>
        <v>2036</v>
      </c>
      <c r="Q449" s="140">
        <f t="shared" si="1828"/>
        <v>2037</v>
      </c>
      <c r="R449" s="140">
        <f t="shared" si="1828"/>
        <v>2038</v>
      </c>
      <c r="S449" s="140">
        <f t="shared" si="1828"/>
        <v>2039</v>
      </c>
      <c r="T449" s="140">
        <f t="shared" si="1828"/>
        <v>2040</v>
      </c>
      <c r="U449" s="140">
        <f t="shared" si="1828"/>
        <v>2041</v>
      </c>
      <c r="V449" s="140">
        <f t="shared" si="1828"/>
        <v>2042</v>
      </c>
      <c r="W449" s="140">
        <f t="shared" si="1828"/>
        <v>2043</v>
      </c>
      <c r="X449" s="140">
        <f t="shared" si="1828"/>
        <v>2044</v>
      </c>
      <c r="Y449" s="140">
        <f t="shared" si="1828"/>
        <v>2045</v>
      </c>
      <c r="Z449" s="140">
        <f t="shared" si="1828"/>
        <v>2046</v>
      </c>
      <c r="AA449" s="140">
        <f t="shared" si="1828"/>
        <v>2047</v>
      </c>
      <c r="AB449" s="140" t="s">
        <v>71</v>
      </c>
    </row>
    <row r="450" spans="2:28" s="96" customFormat="1" outlineLevel="1" x14ac:dyDescent="0.45">
      <c r="B450" s="95" t="str">
        <f>$B$422</f>
        <v>Objekto dalis Nr. 1</v>
      </c>
      <c r="C450" s="94">
        <f>C422*(1+'Bazinės prielaidos'!$E$13)</f>
        <v>0</v>
      </c>
      <c r="D450" s="94">
        <f>D422*(1+'Bazinės prielaidos'!$E$13)</f>
        <v>0</v>
      </c>
      <c r="E450" s="94">
        <f>E422*(1+'Bazinės prielaidos'!$E$13)</f>
        <v>0</v>
      </c>
      <c r="F450" s="94">
        <f>F422*(1+'Bazinės prielaidos'!$E$13)</f>
        <v>0</v>
      </c>
      <c r="G450" s="94">
        <f>G422*(1+'Bazinės prielaidos'!$E$13)</f>
        <v>0</v>
      </c>
      <c r="H450" s="94">
        <f>H422*(1+'Bazinės prielaidos'!$E$13)</f>
        <v>0</v>
      </c>
      <c r="I450" s="94">
        <f>I422*(1+'Bazinės prielaidos'!$E$13)</f>
        <v>0</v>
      </c>
      <c r="J450" s="94">
        <f>J422*(1+'Bazinės prielaidos'!$E$13)</f>
        <v>0</v>
      </c>
      <c r="K450" s="94">
        <f>K422*(1+'Bazinės prielaidos'!$E$13)</f>
        <v>0</v>
      </c>
      <c r="L450" s="94">
        <f>L422*(1+'Bazinės prielaidos'!$E$13)</f>
        <v>0</v>
      </c>
      <c r="M450" s="94">
        <f>M422*(1+'Bazinės prielaidos'!$E$13)</f>
        <v>0</v>
      </c>
      <c r="N450" s="94">
        <f>N422*(1+'Bazinės prielaidos'!$E$13)</f>
        <v>0</v>
      </c>
      <c r="O450" s="94">
        <f>O422*(1+'Bazinės prielaidos'!$E$13)</f>
        <v>0</v>
      </c>
      <c r="P450" s="94">
        <f>P422*(1+'Bazinės prielaidos'!$E$13)</f>
        <v>0</v>
      </c>
      <c r="Q450" s="94">
        <f>Q422*(1+'Bazinės prielaidos'!$E$13)</f>
        <v>0</v>
      </c>
      <c r="R450" s="94">
        <f>R422*(1+'Bazinės prielaidos'!$E$13)</f>
        <v>0</v>
      </c>
      <c r="S450" s="94">
        <f>S422*(1+'Bazinės prielaidos'!$E$13)</f>
        <v>0</v>
      </c>
      <c r="T450" s="94">
        <f>T422*(1+'Bazinės prielaidos'!$E$13)</f>
        <v>0</v>
      </c>
      <c r="U450" s="94">
        <f>U422*(1+'Bazinės prielaidos'!$E$13)</f>
        <v>0</v>
      </c>
      <c r="V450" s="94">
        <f>V422*(1+'Bazinės prielaidos'!$E$13)</f>
        <v>0</v>
      </c>
      <c r="W450" s="94">
        <f>W422*(1+'Bazinės prielaidos'!$E$13)</f>
        <v>0</v>
      </c>
      <c r="X450" s="94">
        <f>X422*(1+'Bazinės prielaidos'!$E$13)</f>
        <v>0</v>
      </c>
      <c r="Y450" s="94">
        <f>Y422*(1+'Bazinės prielaidos'!$E$13)</f>
        <v>0</v>
      </c>
      <c r="Z450" s="94">
        <f>Z422*(1+'Bazinės prielaidos'!$E$13)</f>
        <v>0</v>
      </c>
      <c r="AA450" s="94">
        <f>AA422*(1+'Bazinės prielaidos'!$E$13)</f>
        <v>0</v>
      </c>
      <c r="AB450" s="73">
        <f>SUM(C450:AA450)</f>
        <v>0</v>
      </c>
    </row>
    <row r="451" spans="2:28" s="96" customFormat="1" outlineLevel="1" x14ac:dyDescent="0.45">
      <c r="B451" s="95" t="str">
        <f>$B$423</f>
        <v>Objekto dalis Nr. 2</v>
      </c>
      <c r="C451" s="94">
        <f>C423*(1+'Bazinės prielaidos'!$E$13)</f>
        <v>0</v>
      </c>
      <c r="D451" s="94">
        <f>D423*(1+'Bazinės prielaidos'!$E$13)</f>
        <v>0</v>
      </c>
      <c r="E451" s="94">
        <f>E423*(1+'Bazinės prielaidos'!$E$13)</f>
        <v>0</v>
      </c>
      <c r="F451" s="94">
        <f>F423*(1+'Bazinės prielaidos'!$E$13)</f>
        <v>0</v>
      </c>
      <c r="G451" s="94">
        <f>G423*(1+'Bazinės prielaidos'!$E$13)</f>
        <v>0</v>
      </c>
      <c r="H451" s="94">
        <f>H423*(1+'Bazinės prielaidos'!$E$13)</f>
        <v>0</v>
      </c>
      <c r="I451" s="94">
        <f>I423*(1+'Bazinės prielaidos'!$E$13)</f>
        <v>0</v>
      </c>
      <c r="J451" s="94">
        <f>J423*(1+'Bazinės prielaidos'!$E$13)</f>
        <v>0</v>
      </c>
      <c r="K451" s="94">
        <f>K423*(1+'Bazinės prielaidos'!$E$13)</f>
        <v>0</v>
      </c>
      <c r="L451" s="94">
        <f>L423*(1+'Bazinės prielaidos'!$E$13)</f>
        <v>0</v>
      </c>
      <c r="M451" s="94">
        <f>M423*(1+'Bazinės prielaidos'!$E$13)</f>
        <v>0</v>
      </c>
      <c r="N451" s="94">
        <f>N423*(1+'Bazinės prielaidos'!$E$13)</f>
        <v>0</v>
      </c>
      <c r="O451" s="94">
        <f>O423*(1+'Bazinės prielaidos'!$E$13)</f>
        <v>0</v>
      </c>
      <c r="P451" s="94">
        <f>P423*(1+'Bazinės prielaidos'!$E$13)</f>
        <v>0</v>
      </c>
      <c r="Q451" s="94">
        <f>Q423*(1+'Bazinės prielaidos'!$E$13)</f>
        <v>0</v>
      </c>
      <c r="R451" s="94">
        <f>R423*(1+'Bazinės prielaidos'!$E$13)</f>
        <v>0</v>
      </c>
      <c r="S451" s="94">
        <f>S423*(1+'Bazinės prielaidos'!$E$13)</f>
        <v>0</v>
      </c>
      <c r="T451" s="94">
        <f>T423*(1+'Bazinės prielaidos'!$E$13)</f>
        <v>0</v>
      </c>
      <c r="U451" s="94">
        <f>U423*(1+'Bazinės prielaidos'!$E$13)</f>
        <v>0</v>
      </c>
      <c r="V451" s="94">
        <f>V423*(1+'Bazinės prielaidos'!$E$13)</f>
        <v>0</v>
      </c>
      <c r="W451" s="94">
        <f>W423*(1+'Bazinės prielaidos'!$E$13)</f>
        <v>0</v>
      </c>
      <c r="X451" s="94">
        <f>X423*(1+'Bazinės prielaidos'!$E$13)</f>
        <v>0</v>
      </c>
      <c r="Y451" s="94">
        <f>Y423*(1+'Bazinės prielaidos'!$E$13)</f>
        <v>0</v>
      </c>
      <c r="Z451" s="94">
        <f>Z423*(1+'Bazinės prielaidos'!$E$13)</f>
        <v>0</v>
      </c>
      <c r="AA451" s="94">
        <f>AA423*(1+'Bazinės prielaidos'!$E$13)</f>
        <v>0</v>
      </c>
      <c r="AB451" s="73">
        <f t="shared" ref="AB451:AB454" si="1829">SUM(C451:AA451)</f>
        <v>0</v>
      </c>
    </row>
    <row r="452" spans="2:28" s="96" customFormat="1" outlineLevel="1" x14ac:dyDescent="0.45">
      <c r="B452" s="95" t="str">
        <f>$B$424</f>
        <v>Objekto dalis Nr. 3</v>
      </c>
      <c r="C452" s="94">
        <f>C424*(1+'Bazinės prielaidos'!$E$13)</f>
        <v>0</v>
      </c>
      <c r="D452" s="94">
        <f>D424*(1+'Bazinės prielaidos'!$E$13)</f>
        <v>0</v>
      </c>
      <c r="E452" s="94">
        <f>E424*(1+'Bazinės prielaidos'!$E$13)</f>
        <v>0</v>
      </c>
      <c r="F452" s="94">
        <f>F424*(1+'Bazinės prielaidos'!$E$13)</f>
        <v>0</v>
      </c>
      <c r="G452" s="94">
        <f>G424*(1+'Bazinės prielaidos'!$E$13)</f>
        <v>0</v>
      </c>
      <c r="H452" s="94">
        <f>H424*(1+'Bazinės prielaidos'!$E$13)</f>
        <v>0</v>
      </c>
      <c r="I452" s="94">
        <f>I424*(1+'Bazinės prielaidos'!$E$13)</f>
        <v>0</v>
      </c>
      <c r="J452" s="94">
        <f>J424*(1+'Bazinės prielaidos'!$E$13)</f>
        <v>0</v>
      </c>
      <c r="K452" s="94">
        <f>K424*(1+'Bazinės prielaidos'!$E$13)</f>
        <v>0</v>
      </c>
      <c r="L452" s="94">
        <f>L424*(1+'Bazinės prielaidos'!$E$13)</f>
        <v>0</v>
      </c>
      <c r="M452" s="94">
        <f>M424*(1+'Bazinės prielaidos'!$E$13)</f>
        <v>0</v>
      </c>
      <c r="N452" s="94">
        <f>N424*(1+'Bazinės prielaidos'!$E$13)</f>
        <v>0</v>
      </c>
      <c r="O452" s="94">
        <f>O424*(1+'Bazinės prielaidos'!$E$13)</f>
        <v>0</v>
      </c>
      <c r="P452" s="94">
        <f>P424*(1+'Bazinės prielaidos'!$E$13)</f>
        <v>0</v>
      </c>
      <c r="Q452" s="94">
        <f>Q424*(1+'Bazinės prielaidos'!$E$13)</f>
        <v>0</v>
      </c>
      <c r="R452" s="94">
        <f>R424*(1+'Bazinės prielaidos'!$E$13)</f>
        <v>0</v>
      </c>
      <c r="S452" s="94">
        <f>S424*(1+'Bazinės prielaidos'!$E$13)</f>
        <v>0</v>
      </c>
      <c r="T452" s="94">
        <f>T424*(1+'Bazinės prielaidos'!$E$13)</f>
        <v>0</v>
      </c>
      <c r="U452" s="94">
        <f>U424*(1+'Bazinės prielaidos'!$E$13)</f>
        <v>0</v>
      </c>
      <c r="V452" s="94">
        <f>V424*(1+'Bazinės prielaidos'!$E$13)</f>
        <v>0</v>
      </c>
      <c r="W452" s="94">
        <f>W424*(1+'Bazinės prielaidos'!$E$13)</f>
        <v>0</v>
      </c>
      <c r="X452" s="94">
        <f>X424*(1+'Bazinės prielaidos'!$E$13)</f>
        <v>0</v>
      </c>
      <c r="Y452" s="94">
        <f>Y424*(1+'Bazinės prielaidos'!$E$13)</f>
        <v>0</v>
      </c>
      <c r="Z452" s="94">
        <f>Z424*(1+'Bazinės prielaidos'!$E$13)</f>
        <v>0</v>
      </c>
      <c r="AA452" s="94">
        <f>AA424*(1+'Bazinės prielaidos'!$E$13)</f>
        <v>0</v>
      </c>
      <c r="AB452" s="73">
        <f t="shared" si="1829"/>
        <v>0</v>
      </c>
    </row>
    <row r="453" spans="2:28" s="96" customFormat="1" outlineLevel="1" x14ac:dyDescent="0.45">
      <c r="B453" s="95" t="str">
        <f>$B$425</f>
        <v>Objekto dalis Nr. 4</v>
      </c>
      <c r="C453" s="94">
        <f>C425*(1+'Bazinės prielaidos'!$E$13)</f>
        <v>0</v>
      </c>
      <c r="D453" s="94">
        <f>D425*(1+'Bazinės prielaidos'!$E$13)</f>
        <v>0</v>
      </c>
      <c r="E453" s="94">
        <f>E425*(1+'Bazinės prielaidos'!$E$13)</f>
        <v>0</v>
      </c>
      <c r="F453" s="94">
        <f>F425*(1+'Bazinės prielaidos'!$E$13)</f>
        <v>0</v>
      </c>
      <c r="G453" s="94">
        <f>G425*(1+'Bazinės prielaidos'!$E$13)</f>
        <v>0</v>
      </c>
      <c r="H453" s="94">
        <f>H425*(1+'Bazinės prielaidos'!$E$13)</f>
        <v>0</v>
      </c>
      <c r="I453" s="94">
        <f>I425*(1+'Bazinės prielaidos'!$E$13)</f>
        <v>0</v>
      </c>
      <c r="J453" s="94">
        <f>J425*(1+'Bazinės prielaidos'!$E$13)</f>
        <v>0</v>
      </c>
      <c r="K453" s="94">
        <f>K425*(1+'Bazinės prielaidos'!$E$13)</f>
        <v>0</v>
      </c>
      <c r="L453" s="94">
        <f>L425*(1+'Bazinės prielaidos'!$E$13)</f>
        <v>0</v>
      </c>
      <c r="M453" s="94">
        <f>M425*(1+'Bazinės prielaidos'!$E$13)</f>
        <v>0</v>
      </c>
      <c r="N453" s="94">
        <f>N425*(1+'Bazinės prielaidos'!$E$13)</f>
        <v>0</v>
      </c>
      <c r="O453" s="94">
        <f>O425*(1+'Bazinės prielaidos'!$E$13)</f>
        <v>0</v>
      </c>
      <c r="P453" s="94">
        <f>P425*(1+'Bazinės prielaidos'!$E$13)</f>
        <v>0</v>
      </c>
      <c r="Q453" s="94">
        <f>Q425*(1+'Bazinės prielaidos'!$E$13)</f>
        <v>0</v>
      </c>
      <c r="R453" s="94">
        <f>R425*(1+'Bazinės prielaidos'!$E$13)</f>
        <v>0</v>
      </c>
      <c r="S453" s="94">
        <f>S425*(1+'Bazinės prielaidos'!$E$13)</f>
        <v>0</v>
      </c>
      <c r="T453" s="94">
        <f>T425*(1+'Bazinės prielaidos'!$E$13)</f>
        <v>0</v>
      </c>
      <c r="U453" s="94">
        <f>U425*(1+'Bazinės prielaidos'!$E$13)</f>
        <v>0</v>
      </c>
      <c r="V453" s="94">
        <f>V425*(1+'Bazinės prielaidos'!$E$13)</f>
        <v>0</v>
      </c>
      <c r="W453" s="94">
        <f>W425*(1+'Bazinės prielaidos'!$E$13)</f>
        <v>0</v>
      </c>
      <c r="X453" s="94">
        <f>X425*(1+'Bazinės prielaidos'!$E$13)</f>
        <v>0</v>
      </c>
      <c r="Y453" s="94">
        <f>Y425*(1+'Bazinės prielaidos'!$E$13)</f>
        <v>0</v>
      </c>
      <c r="Z453" s="94">
        <f>Z425*(1+'Bazinės prielaidos'!$E$13)</f>
        <v>0</v>
      </c>
      <c r="AA453" s="94">
        <f>AA425*(1+'Bazinės prielaidos'!$E$13)</f>
        <v>0</v>
      </c>
      <c r="AB453" s="73">
        <f t="shared" si="1829"/>
        <v>0</v>
      </c>
    </row>
    <row r="454" spans="2:28" s="96" customFormat="1" outlineLevel="1" x14ac:dyDescent="0.45">
      <c r="B454" s="95" t="str">
        <f>$B$426</f>
        <v>Objekto dalis Nr. 5</v>
      </c>
      <c r="C454" s="94">
        <f>C426*(1+'Bazinės prielaidos'!$E$13)</f>
        <v>0</v>
      </c>
      <c r="D454" s="94">
        <f>D426*(1+'Bazinės prielaidos'!$E$13)</f>
        <v>0</v>
      </c>
      <c r="E454" s="94">
        <f>E426*(1+'Bazinės prielaidos'!$E$13)</f>
        <v>0</v>
      </c>
      <c r="F454" s="94">
        <f>F426*(1+'Bazinės prielaidos'!$E$13)</f>
        <v>0</v>
      </c>
      <c r="G454" s="94">
        <f>G426*(1+'Bazinės prielaidos'!$E$13)</f>
        <v>0</v>
      </c>
      <c r="H454" s="94">
        <f>H426*(1+'Bazinės prielaidos'!$E$13)</f>
        <v>0</v>
      </c>
      <c r="I454" s="94">
        <f>I426*(1+'Bazinės prielaidos'!$E$13)</f>
        <v>0</v>
      </c>
      <c r="J454" s="94">
        <f>J426*(1+'Bazinės prielaidos'!$E$13)</f>
        <v>0</v>
      </c>
      <c r="K454" s="94">
        <f>K426*(1+'Bazinės prielaidos'!$E$13)</f>
        <v>0</v>
      </c>
      <c r="L454" s="94">
        <f>L426*(1+'Bazinės prielaidos'!$E$13)</f>
        <v>0</v>
      </c>
      <c r="M454" s="94">
        <f>M426*(1+'Bazinės prielaidos'!$E$13)</f>
        <v>0</v>
      </c>
      <c r="N454" s="94">
        <f>N426*(1+'Bazinės prielaidos'!$E$13)</f>
        <v>0</v>
      </c>
      <c r="O454" s="94">
        <f>O426*(1+'Bazinės prielaidos'!$E$13)</f>
        <v>0</v>
      </c>
      <c r="P454" s="94">
        <f>P426*(1+'Bazinės prielaidos'!$E$13)</f>
        <v>0</v>
      </c>
      <c r="Q454" s="94">
        <f>Q426*(1+'Bazinės prielaidos'!$E$13)</f>
        <v>0</v>
      </c>
      <c r="R454" s="94">
        <f>R426*(1+'Bazinės prielaidos'!$E$13)</f>
        <v>0</v>
      </c>
      <c r="S454" s="94">
        <f>S426*(1+'Bazinės prielaidos'!$E$13)</f>
        <v>0</v>
      </c>
      <c r="T454" s="94">
        <f>T426*(1+'Bazinės prielaidos'!$E$13)</f>
        <v>0</v>
      </c>
      <c r="U454" s="94">
        <f>U426*(1+'Bazinės prielaidos'!$E$13)</f>
        <v>0</v>
      </c>
      <c r="V454" s="94">
        <f>V426*(1+'Bazinės prielaidos'!$E$13)</f>
        <v>0</v>
      </c>
      <c r="W454" s="94">
        <f>W426*(1+'Bazinės prielaidos'!$E$13)</f>
        <v>0</v>
      </c>
      <c r="X454" s="94">
        <f>X426*(1+'Bazinės prielaidos'!$E$13)</f>
        <v>0</v>
      </c>
      <c r="Y454" s="94">
        <f>Y426*(1+'Bazinės prielaidos'!$E$13)</f>
        <v>0</v>
      </c>
      <c r="Z454" s="94">
        <f>Z426*(1+'Bazinės prielaidos'!$E$13)</f>
        <v>0</v>
      </c>
      <c r="AA454" s="94">
        <f>AA426*(1+'Bazinės prielaidos'!$E$13)</f>
        <v>0</v>
      </c>
      <c r="AB454" s="73">
        <f t="shared" si="1829"/>
        <v>0</v>
      </c>
    </row>
    <row r="455" spans="2:28" s="56" customFormat="1" outlineLevel="1" x14ac:dyDescent="0.45">
      <c r="B455" s="60" t="str">
        <f>$B$427</f>
        <v>Objektas, iš viso:</v>
      </c>
      <c r="C455" s="73">
        <f>SUM(C450:C454)</f>
        <v>0</v>
      </c>
      <c r="D455" s="73">
        <f t="shared" ref="D455:AB455" si="1830">SUM(D450:D454)</f>
        <v>0</v>
      </c>
      <c r="E455" s="73">
        <f t="shared" si="1830"/>
        <v>0</v>
      </c>
      <c r="F455" s="73">
        <f t="shared" si="1830"/>
        <v>0</v>
      </c>
      <c r="G455" s="73">
        <f t="shared" si="1830"/>
        <v>0</v>
      </c>
      <c r="H455" s="73">
        <f t="shared" si="1830"/>
        <v>0</v>
      </c>
      <c r="I455" s="73">
        <f t="shared" si="1830"/>
        <v>0</v>
      </c>
      <c r="J455" s="73">
        <f t="shared" si="1830"/>
        <v>0</v>
      </c>
      <c r="K455" s="73">
        <f t="shared" si="1830"/>
        <v>0</v>
      </c>
      <c r="L455" s="73">
        <f t="shared" si="1830"/>
        <v>0</v>
      </c>
      <c r="M455" s="73">
        <f t="shared" si="1830"/>
        <v>0</v>
      </c>
      <c r="N455" s="73">
        <f t="shared" si="1830"/>
        <v>0</v>
      </c>
      <c r="O455" s="73">
        <f t="shared" si="1830"/>
        <v>0</v>
      </c>
      <c r="P455" s="73">
        <f t="shared" si="1830"/>
        <v>0</v>
      </c>
      <c r="Q455" s="73">
        <f t="shared" si="1830"/>
        <v>0</v>
      </c>
      <c r="R455" s="73">
        <f t="shared" si="1830"/>
        <v>0</v>
      </c>
      <c r="S455" s="73">
        <f t="shared" si="1830"/>
        <v>0</v>
      </c>
      <c r="T455" s="73">
        <f t="shared" si="1830"/>
        <v>0</v>
      </c>
      <c r="U455" s="73">
        <f t="shared" si="1830"/>
        <v>0</v>
      </c>
      <c r="V455" s="73">
        <f t="shared" si="1830"/>
        <v>0</v>
      </c>
      <c r="W455" s="73">
        <f t="shared" si="1830"/>
        <v>0</v>
      </c>
      <c r="X455" s="73">
        <f t="shared" si="1830"/>
        <v>0</v>
      </c>
      <c r="Y455" s="73">
        <f t="shared" si="1830"/>
        <v>0</v>
      </c>
      <c r="Z455" s="73">
        <f t="shared" si="1830"/>
        <v>0</v>
      </c>
      <c r="AA455" s="73">
        <f t="shared" si="1830"/>
        <v>0</v>
      </c>
      <c r="AB455" s="73">
        <f t="shared" si="1830"/>
        <v>0</v>
      </c>
    </row>
    <row r="456" spans="2:28" s="54" customFormat="1" outlineLevel="1" x14ac:dyDescent="0.45">
      <c r="C456" s="53"/>
      <c r="D456" s="53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</row>
    <row r="457" spans="2:28" s="54" customFormat="1" outlineLevel="1" x14ac:dyDescent="0.45">
      <c r="B457" s="60" t="s">
        <v>72</v>
      </c>
      <c r="C457" s="61">
        <v>7.1200000000000152E-2</v>
      </c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  <c r="Y457" s="62"/>
      <c r="Z457" s="62"/>
      <c r="AA457" s="62"/>
      <c r="AB457" s="63">
        <f>+NPV(C457,C455:AA455)</f>
        <v>0</v>
      </c>
    </row>
    <row r="458" spans="2:28" s="54" customFormat="1" outlineLevel="1" x14ac:dyDescent="0.45"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2:28" s="54" customFormat="1" outlineLevel="1" x14ac:dyDescent="0.45">
      <c r="B459" s="64" t="s">
        <v>73</v>
      </c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  <c r="AA459" s="65"/>
      <c r="AB459" s="63">
        <f>'Bazinės prielaidos'!$E$21</f>
        <v>10000000</v>
      </c>
    </row>
    <row r="460" spans="2:28" s="54" customFormat="1" outlineLevel="1" x14ac:dyDescent="0.45">
      <c r="B460" s="60" t="s">
        <v>74</v>
      </c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  <c r="AA460" s="65"/>
      <c r="AB460" s="66" t="str">
        <f>+IF(ROUND(AB459-AB457,0)&lt;0, "NE", "TAIP")</f>
        <v>TAIP</v>
      </c>
    </row>
    <row r="461" spans="2:28" s="54" customFormat="1" outlineLevel="1" x14ac:dyDescent="0.45"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2:28" s="54" customFormat="1" outlineLevel="1" x14ac:dyDescent="0.45">
      <c r="C462" s="53"/>
      <c r="D462" s="53"/>
      <c r="E462" s="53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68"/>
    </row>
    <row r="463" spans="2:28" s="54" customFormat="1" outlineLevel="1" x14ac:dyDescent="0.45"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2:28" s="54" customFormat="1" outlineLevel="1" x14ac:dyDescent="0.45"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2:28" s="54" customFormat="1" outlineLevel="1" x14ac:dyDescent="0.45">
      <c r="D465" s="142"/>
      <c r="E465" s="142"/>
      <c r="F465" s="142"/>
      <c r="G465" s="142"/>
      <c r="H465" s="142"/>
      <c r="I465" s="144" t="s">
        <v>113</v>
      </c>
      <c r="J465" s="142"/>
      <c r="K465" s="142"/>
      <c r="L465" s="142"/>
      <c r="M465" s="142"/>
      <c r="N465" s="142"/>
      <c r="O465" s="142"/>
      <c r="P465" s="142"/>
      <c r="Q465" s="142"/>
      <c r="R465" s="142"/>
      <c r="S465" s="142"/>
      <c r="T465" s="142"/>
      <c r="U465" s="142"/>
      <c r="V465" s="142"/>
      <c r="W465" s="142"/>
      <c r="X465" s="142"/>
      <c r="Y465" s="142"/>
      <c r="Z465" s="142"/>
      <c r="AA465" s="142"/>
    </row>
    <row r="466" spans="2:28" s="54" customFormat="1" outlineLevel="1" x14ac:dyDescent="0.45">
      <c r="B466" s="140" t="str">
        <f>B449</f>
        <v>Metinio atlyginimo dalis</v>
      </c>
      <c r="C466" s="140">
        <f>YEAR('Bazinės prielaidos'!$E$8)</f>
        <v>2023</v>
      </c>
      <c r="D466" s="140">
        <f>C466+1</f>
        <v>2024</v>
      </c>
      <c r="E466" s="140">
        <f t="shared" ref="E466:AA466" si="1831">D466+1</f>
        <v>2025</v>
      </c>
      <c r="F466" s="140">
        <f t="shared" si="1831"/>
        <v>2026</v>
      </c>
      <c r="G466" s="140">
        <f t="shared" si="1831"/>
        <v>2027</v>
      </c>
      <c r="H466" s="140">
        <f t="shared" si="1831"/>
        <v>2028</v>
      </c>
      <c r="I466" s="140">
        <f t="shared" si="1831"/>
        <v>2029</v>
      </c>
      <c r="J466" s="140">
        <f t="shared" si="1831"/>
        <v>2030</v>
      </c>
      <c r="K466" s="140">
        <f t="shared" si="1831"/>
        <v>2031</v>
      </c>
      <c r="L466" s="140">
        <f t="shared" si="1831"/>
        <v>2032</v>
      </c>
      <c r="M466" s="140">
        <f t="shared" si="1831"/>
        <v>2033</v>
      </c>
      <c r="N466" s="140">
        <f t="shared" si="1831"/>
        <v>2034</v>
      </c>
      <c r="O466" s="140">
        <f t="shared" si="1831"/>
        <v>2035</v>
      </c>
      <c r="P466" s="140">
        <f t="shared" si="1831"/>
        <v>2036</v>
      </c>
      <c r="Q466" s="140">
        <f t="shared" si="1831"/>
        <v>2037</v>
      </c>
      <c r="R466" s="140">
        <f t="shared" si="1831"/>
        <v>2038</v>
      </c>
      <c r="S466" s="140">
        <f t="shared" si="1831"/>
        <v>2039</v>
      </c>
      <c r="T466" s="140">
        <f t="shared" si="1831"/>
        <v>2040</v>
      </c>
      <c r="U466" s="140">
        <f t="shared" si="1831"/>
        <v>2041</v>
      </c>
      <c r="V466" s="140">
        <f t="shared" si="1831"/>
        <v>2042</v>
      </c>
      <c r="W466" s="140">
        <f t="shared" si="1831"/>
        <v>2043</v>
      </c>
      <c r="X466" s="140">
        <f t="shared" si="1831"/>
        <v>2044</v>
      </c>
      <c r="Y466" s="140">
        <f t="shared" si="1831"/>
        <v>2045</v>
      </c>
      <c r="Z466" s="140">
        <f t="shared" si="1831"/>
        <v>2046</v>
      </c>
      <c r="AA466" s="140">
        <f t="shared" si="1831"/>
        <v>2047</v>
      </c>
      <c r="AB466" s="140" t="s">
        <v>71</v>
      </c>
    </row>
    <row r="467" spans="2:28" s="54" customFormat="1" outlineLevel="1" x14ac:dyDescent="0.45">
      <c r="B467" s="95" t="str">
        <f>$B$422</f>
        <v>Objekto dalis Nr. 1</v>
      </c>
      <c r="C467" s="141">
        <f>C226</f>
        <v>0</v>
      </c>
      <c r="D467" s="141">
        <f t="shared" ref="D467:AA467" si="1832">D226</f>
        <v>0</v>
      </c>
      <c r="E467" s="141">
        <f t="shared" si="1832"/>
        <v>0</v>
      </c>
      <c r="F467" s="141">
        <f t="shared" si="1832"/>
        <v>0</v>
      </c>
      <c r="G467" s="141">
        <f t="shared" si="1832"/>
        <v>0</v>
      </c>
      <c r="H467" s="141">
        <f t="shared" si="1832"/>
        <v>0</v>
      </c>
      <c r="I467" s="141">
        <f t="shared" si="1832"/>
        <v>0</v>
      </c>
      <c r="J467" s="141">
        <f t="shared" si="1832"/>
        <v>0</v>
      </c>
      <c r="K467" s="141">
        <f t="shared" si="1832"/>
        <v>0</v>
      </c>
      <c r="L467" s="141">
        <f t="shared" si="1832"/>
        <v>0</v>
      </c>
      <c r="M467" s="141">
        <f t="shared" si="1832"/>
        <v>0</v>
      </c>
      <c r="N467" s="141">
        <f t="shared" si="1832"/>
        <v>0</v>
      </c>
      <c r="O467" s="141">
        <f t="shared" si="1832"/>
        <v>0</v>
      </c>
      <c r="P467" s="141">
        <f t="shared" si="1832"/>
        <v>0</v>
      </c>
      <c r="Q467" s="141">
        <f t="shared" si="1832"/>
        <v>0</v>
      </c>
      <c r="R467" s="141">
        <f t="shared" si="1832"/>
        <v>0</v>
      </c>
      <c r="S467" s="141">
        <f t="shared" si="1832"/>
        <v>0</v>
      </c>
      <c r="T467" s="141">
        <f t="shared" si="1832"/>
        <v>0</v>
      </c>
      <c r="U467" s="141">
        <f t="shared" si="1832"/>
        <v>0</v>
      </c>
      <c r="V467" s="141">
        <f t="shared" si="1832"/>
        <v>0</v>
      </c>
      <c r="W467" s="141">
        <f t="shared" si="1832"/>
        <v>0</v>
      </c>
      <c r="X467" s="141">
        <f t="shared" si="1832"/>
        <v>0</v>
      </c>
      <c r="Y467" s="141">
        <f t="shared" si="1832"/>
        <v>0</v>
      </c>
      <c r="Z467" s="141">
        <f t="shared" si="1832"/>
        <v>0</v>
      </c>
      <c r="AA467" s="141">
        <f t="shared" si="1832"/>
        <v>0</v>
      </c>
      <c r="AB467" s="73">
        <f>SUM(C467:AA467)</f>
        <v>0</v>
      </c>
    </row>
    <row r="468" spans="2:28" s="55" customFormat="1" outlineLevel="1" x14ac:dyDescent="0.45">
      <c r="B468" s="95" t="str">
        <f>$B$423</f>
        <v>Objekto dalis Nr. 2</v>
      </c>
      <c r="C468" s="141">
        <f>C241</f>
        <v>0</v>
      </c>
      <c r="D468" s="141">
        <f t="shared" ref="D468:AA468" si="1833">D241</f>
        <v>0</v>
      </c>
      <c r="E468" s="141">
        <f t="shared" si="1833"/>
        <v>0</v>
      </c>
      <c r="F468" s="141">
        <f t="shared" si="1833"/>
        <v>0</v>
      </c>
      <c r="G468" s="141">
        <f t="shared" si="1833"/>
        <v>0</v>
      </c>
      <c r="H468" s="141">
        <f t="shared" si="1833"/>
        <v>0</v>
      </c>
      <c r="I468" s="141">
        <f t="shared" si="1833"/>
        <v>0</v>
      </c>
      <c r="J468" s="141">
        <f t="shared" si="1833"/>
        <v>0</v>
      </c>
      <c r="K468" s="141">
        <f t="shared" si="1833"/>
        <v>0</v>
      </c>
      <c r="L468" s="141">
        <f t="shared" si="1833"/>
        <v>0</v>
      </c>
      <c r="M468" s="141">
        <f t="shared" si="1833"/>
        <v>0</v>
      </c>
      <c r="N468" s="141">
        <f t="shared" si="1833"/>
        <v>0</v>
      </c>
      <c r="O468" s="141">
        <f t="shared" si="1833"/>
        <v>0</v>
      </c>
      <c r="P468" s="141">
        <f t="shared" si="1833"/>
        <v>0</v>
      </c>
      <c r="Q468" s="141">
        <f t="shared" si="1833"/>
        <v>0</v>
      </c>
      <c r="R468" s="141">
        <f t="shared" si="1833"/>
        <v>0</v>
      </c>
      <c r="S468" s="141">
        <f t="shared" si="1833"/>
        <v>0</v>
      </c>
      <c r="T468" s="141">
        <f t="shared" si="1833"/>
        <v>0</v>
      </c>
      <c r="U468" s="141">
        <f t="shared" si="1833"/>
        <v>0</v>
      </c>
      <c r="V468" s="141">
        <f t="shared" si="1833"/>
        <v>0</v>
      </c>
      <c r="W468" s="141">
        <f t="shared" si="1833"/>
        <v>0</v>
      </c>
      <c r="X468" s="141">
        <f t="shared" si="1833"/>
        <v>0</v>
      </c>
      <c r="Y468" s="141">
        <f t="shared" si="1833"/>
        <v>0</v>
      </c>
      <c r="Z468" s="141">
        <f t="shared" si="1833"/>
        <v>0</v>
      </c>
      <c r="AA468" s="141">
        <f t="shared" si="1833"/>
        <v>0</v>
      </c>
      <c r="AB468" s="73">
        <f t="shared" ref="AB468:AB471" si="1834">SUM(C468:AA468)</f>
        <v>0</v>
      </c>
    </row>
    <row r="469" spans="2:28" s="55" customFormat="1" outlineLevel="1" x14ac:dyDescent="0.45">
      <c r="B469" s="95" t="str">
        <f>$B$424</f>
        <v>Objekto dalis Nr. 3</v>
      </c>
      <c r="C469" s="141">
        <f>C256</f>
        <v>0</v>
      </c>
      <c r="D469" s="141">
        <f t="shared" ref="D469:AA469" si="1835">D256</f>
        <v>0</v>
      </c>
      <c r="E469" s="141">
        <f t="shared" si="1835"/>
        <v>0</v>
      </c>
      <c r="F469" s="141">
        <f t="shared" si="1835"/>
        <v>0</v>
      </c>
      <c r="G469" s="141">
        <f t="shared" si="1835"/>
        <v>0</v>
      </c>
      <c r="H469" s="141">
        <f t="shared" si="1835"/>
        <v>0</v>
      </c>
      <c r="I469" s="141">
        <f t="shared" si="1835"/>
        <v>0</v>
      </c>
      <c r="J469" s="141">
        <f t="shared" si="1835"/>
        <v>0</v>
      </c>
      <c r="K469" s="141">
        <f t="shared" si="1835"/>
        <v>0</v>
      </c>
      <c r="L469" s="141">
        <f t="shared" si="1835"/>
        <v>0</v>
      </c>
      <c r="M469" s="141">
        <f t="shared" si="1835"/>
        <v>0</v>
      </c>
      <c r="N469" s="141">
        <f t="shared" si="1835"/>
        <v>0</v>
      </c>
      <c r="O469" s="141">
        <f t="shared" si="1835"/>
        <v>0</v>
      </c>
      <c r="P469" s="141">
        <f t="shared" si="1835"/>
        <v>0</v>
      </c>
      <c r="Q469" s="141">
        <f t="shared" si="1835"/>
        <v>0</v>
      </c>
      <c r="R469" s="141">
        <f t="shared" si="1835"/>
        <v>0</v>
      </c>
      <c r="S469" s="141">
        <f t="shared" si="1835"/>
        <v>0</v>
      </c>
      <c r="T469" s="141">
        <f t="shared" si="1835"/>
        <v>0</v>
      </c>
      <c r="U469" s="141">
        <f t="shared" si="1835"/>
        <v>0</v>
      </c>
      <c r="V469" s="141">
        <f t="shared" si="1835"/>
        <v>0</v>
      </c>
      <c r="W469" s="141">
        <f t="shared" si="1835"/>
        <v>0</v>
      </c>
      <c r="X469" s="141">
        <f t="shared" si="1835"/>
        <v>0</v>
      </c>
      <c r="Y469" s="141">
        <f t="shared" si="1835"/>
        <v>0</v>
      </c>
      <c r="Z469" s="141">
        <f t="shared" si="1835"/>
        <v>0</v>
      </c>
      <c r="AA469" s="141">
        <f t="shared" si="1835"/>
        <v>0</v>
      </c>
      <c r="AB469" s="73">
        <f t="shared" si="1834"/>
        <v>0</v>
      </c>
    </row>
    <row r="470" spans="2:28" s="54" customFormat="1" outlineLevel="1" x14ac:dyDescent="0.45">
      <c r="B470" s="95" t="str">
        <f>$B$425</f>
        <v>Objekto dalis Nr. 4</v>
      </c>
      <c r="C470" s="141">
        <f>C271</f>
        <v>0</v>
      </c>
      <c r="D470" s="141">
        <f t="shared" ref="D470:AA470" si="1836">D271</f>
        <v>0</v>
      </c>
      <c r="E470" s="141">
        <f t="shared" si="1836"/>
        <v>0</v>
      </c>
      <c r="F470" s="141">
        <f t="shared" si="1836"/>
        <v>0</v>
      </c>
      <c r="G470" s="141">
        <f t="shared" si="1836"/>
        <v>0</v>
      </c>
      <c r="H470" s="141">
        <f t="shared" si="1836"/>
        <v>0</v>
      </c>
      <c r="I470" s="141">
        <f t="shared" si="1836"/>
        <v>0</v>
      </c>
      <c r="J470" s="141">
        <f t="shared" si="1836"/>
        <v>0</v>
      </c>
      <c r="K470" s="141">
        <f t="shared" si="1836"/>
        <v>0</v>
      </c>
      <c r="L470" s="141">
        <f t="shared" si="1836"/>
        <v>0</v>
      </c>
      <c r="M470" s="141">
        <f t="shared" si="1836"/>
        <v>0</v>
      </c>
      <c r="N470" s="141">
        <f t="shared" si="1836"/>
        <v>0</v>
      </c>
      <c r="O470" s="141">
        <f t="shared" si="1836"/>
        <v>0</v>
      </c>
      <c r="P470" s="141">
        <f t="shared" si="1836"/>
        <v>0</v>
      </c>
      <c r="Q470" s="141">
        <f t="shared" si="1836"/>
        <v>0</v>
      </c>
      <c r="R470" s="141">
        <f t="shared" si="1836"/>
        <v>0</v>
      </c>
      <c r="S470" s="141">
        <f t="shared" si="1836"/>
        <v>0</v>
      </c>
      <c r="T470" s="141">
        <f t="shared" si="1836"/>
        <v>0</v>
      </c>
      <c r="U470" s="141">
        <f t="shared" si="1836"/>
        <v>0</v>
      </c>
      <c r="V470" s="141">
        <f t="shared" si="1836"/>
        <v>0</v>
      </c>
      <c r="W470" s="141">
        <f t="shared" si="1836"/>
        <v>0</v>
      </c>
      <c r="X470" s="141">
        <f t="shared" si="1836"/>
        <v>0</v>
      </c>
      <c r="Y470" s="141">
        <f t="shared" si="1836"/>
        <v>0</v>
      </c>
      <c r="Z470" s="141">
        <f t="shared" si="1836"/>
        <v>0</v>
      </c>
      <c r="AA470" s="141">
        <f t="shared" si="1836"/>
        <v>0</v>
      </c>
      <c r="AB470" s="73">
        <f t="shared" si="1834"/>
        <v>0</v>
      </c>
    </row>
    <row r="471" spans="2:28" s="54" customFormat="1" outlineLevel="1" x14ac:dyDescent="0.45">
      <c r="B471" s="95" t="str">
        <f>$B$426</f>
        <v>Objekto dalis Nr. 5</v>
      </c>
      <c r="C471" s="141">
        <f>C286</f>
        <v>0</v>
      </c>
      <c r="D471" s="141">
        <f t="shared" ref="D471:AA471" si="1837">D286</f>
        <v>0</v>
      </c>
      <c r="E471" s="141">
        <f t="shared" si="1837"/>
        <v>0</v>
      </c>
      <c r="F471" s="141">
        <f t="shared" si="1837"/>
        <v>0</v>
      </c>
      <c r="G471" s="141">
        <f t="shared" si="1837"/>
        <v>0</v>
      </c>
      <c r="H471" s="141">
        <f t="shared" si="1837"/>
        <v>0</v>
      </c>
      <c r="I471" s="141">
        <f t="shared" si="1837"/>
        <v>0</v>
      </c>
      <c r="J471" s="141">
        <f t="shared" si="1837"/>
        <v>0</v>
      </c>
      <c r="K471" s="141">
        <f t="shared" si="1837"/>
        <v>0</v>
      </c>
      <c r="L471" s="141">
        <f t="shared" si="1837"/>
        <v>0</v>
      </c>
      <c r="M471" s="141">
        <f t="shared" si="1837"/>
        <v>0</v>
      </c>
      <c r="N471" s="141">
        <f t="shared" si="1837"/>
        <v>0</v>
      </c>
      <c r="O471" s="141">
        <f t="shared" si="1837"/>
        <v>0</v>
      </c>
      <c r="P471" s="141">
        <f t="shared" si="1837"/>
        <v>0</v>
      </c>
      <c r="Q471" s="141">
        <f t="shared" si="1837"/>
        <v>0</v>
      </c>
      <c r="R471" s="141">
        <f t="shared" si="1837"/>
        <v>0</v>
      </c>
      <c r="S471" s="141">
        <f t="shared" si="1837"/>
        <v>0</v>
      </c>
      <c r="T471" s="141">
        <f t="shared" si="1837"/>
        <v>0</v>
      </c>
      <c r="U471" s="141">
        <f t="shared" si="1837"/>
        <v>0</v>
      </c>
      <c r="V471" s="141">
        <f t="shared" si="1837"/>
        <v>0</v>
      </c>
      <c r="W471" s="141">
        <f t="shared" si="1837"/>
        <v>0</v>
      </c>
      <c r="X471" s="141">
        <f t="shared" si="1837"/>
        <v>0</v>
      </c>
      <c r="Y471" s="141">
        <f t="shared" si="1837"/>
        <v>0</v>
      </c>
      <c r="Z471" s="141">
        <f t="shared" si="1837"/>
        <v>0</v>
      </c>
      <c r="AA471" s="141">
        <f t="shared" si="1837"/>
        <v>0</v>
      </c>
      <c r="AB471" s="73">
        <f t="shared" si="1834"/>
        <v>0</v>
      </c>
    </row>
    <row r="472" spans="2:28" s="54" customFormat="1" outlineLevel="1" x14ac:dyDescent="0.45">
      <c r="B472" s="60" t="str">
        <f>$B$427</f>
        <v>Objektas, iš viso:</v>
      </c>
      <c r="C472" s="73">
        <f>SUM(C467:C471)</f>
        <v>0</v>
      </c>
      <c r="D472" s="73">
        <f t="shared" ref="D472:AB472" si="1838">SUM(D467:D471)</f>
        <v>0</v>
      </c>
      <c r="E472" s="73">
        <f t="shared" si="1838"/>
        <v>0</v>
      </c>
      <c r="F472" s="73">
        <f t="shared" si="1838"/>
        <v>0</v>
      </c>
      <c r="G472" s="73">
        <f t="shared" si="1838"/>
        <v>0</v>
      </c>
      <c r="H472" s="73">
        <f t="shared" si="1838"/>
        <v>0</v>
      </c>
      <c r="I472" s="73">
        <f t="shared" si="1838"/>
        <v>0</v>
      </c>
      <c r="J472" s="73">
        <f t="shared" si="1838"/>
        <v>0</v>
      </c>
      <c r="K472" s="73">
        <f t="shared" si="1838"/>
        <v>0</v>
      </c>
      <c r="L472" s="73">
        <f t="shared" si="1838"/>
        <v>0</v>
      </c>
      <c r="M472" s="73">
        <f t="shared" si="1838"/>
        <v>0</v>
      </c>
      <c r="N472" s="73">
        <f t="shared" si="1838"/>
        <v>0</v>
      </c>
      <c r="O472" s="73">
        <f t="shared" si="1838"/>
        <v>0</v>
      </c>
      <c r="P472" s="73">
        <f t="shared" si="1838"/>
        <v>0</v>
      </c>
      <c r="Q472" s="73">
        <f t="shared" si="1838"/>
        <v>0</v>
      </c>
      <c r="R472" s="73">
        <f t="shared" si="1838"/>
        <v>0</v>
      </c>
      <c r="S472" s="73">
        <f t="shared" si="1838"/>
        <v>0</v>
      </c>
      <c r="T472" s="73">
        <f t="shared" si="1838"/>
        <v>0</v>
      </c>
      <c r="U472" s="73">
        <f t="shared" si="1838"/>
        <v>0</v>
      </c>
      <c r="V472" s="73">
        <f t="shared" si="1838"/>
        <v>0</v>
      </c>
      <c r="W472" s="73">
        <f t="shared" si="1838"/>
        <v>0</v>
      </c>
      <c r="X472" s="73">
        <f t="shared" si="1838"/>
        <v>0</v>
      </c>
      <c r="Y472" s="73">
        <f t="shared" si="1838"/>
        <v>0</v>
      </c>
      <c r="Z472" s="73">
        <f t="shared" si="1838"/>
        <v>0</v>
      </c>
      <c r="AA472" s="73">
        <f t="shared" si="1838"/>
        <v>0</v>
      </c>
      <c r="AB472" s="73">
        <f t="shared" si="1838"/>
        <v>0</v>
      </c>
    </row>
    <row r="473" spans="2:28" s="54" customFormat="1" outlineLevel="1" x14ac:dyDescent="0.45"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2:28" s="54" customFormat="1" outlineLevel="1" x14ac:dyDescent="0.45"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2:28" s="54" customFormat="1" outlineLevel="1" x14ac:dyDescent="0.45">
      <c r="D475" s="142"/>
      <c r="E475" s="142"/>
      <c r="F475" s="142"/>
      <c r="G475" s="142"/>
      <c r="H475" s="142"/>
      <c r="I475" s="144" t="s">
        <v>114</v>
      </c>
      <c r="J475" s="142"/>
      <c r="K475" s="142"/>
      <c r="L475" s="142"/>
      <c r="M475" s="142"/>
      <c r="N475" s="142"/>
      <c r="O475" s="142"/>
      <c r="P475" s="142"/>
      <c r="Q475" s="142"/>
      <c r="R475" s="142"/>
      <c r="S475" s="142"/>
      <c r="T475" s="142"/>
      <c r="U475" s="142"/>
      <c r="V475" s="142"/>
      <c r="W475" s="142"/>
      <c r="X475" s="142"/>
      <c r="Y475" s="142"/>
      <c r="Z475" s="142"/>
      <c r="AA475" s="142"/>
    </row>
    <row r="476" spans="2:28" s="54" customFormat="1" outlineLevel="1" x14ac:dyDescent="0.45">
      <c r="B476" s="140" t="str">
        <f>B466</f>
        <v>Metinio atlyginimo dalis</v>
      </c>
      <c r="C476" s="140">
        <f>YEAR('Bazinės prielaidos'!$E$8)</f>
        <v>2023</v>
      </c>
      <c r="D476" s="140">
        <f>C476+1</f>
        <v>2024</v>
      </c>
      <c r="E476" s="140">
        <f t="shared" ref="E476:AA476" si="1839">D476+1</f>
        <v>2025</v>
      </c>
      <c r="F476" s="140">
        <f t="shared" si="1839"/>
        <v>2026</v>
      </c>
      <c r="G476" s="140">
        <f t="shared" si="1839"/>
        <v>2027</v>
      </c>
      <c r="H476" s="140">
        <f t="shared" si="1839"/>
        <v>2028</v>
      </c>
      <c r="I476" s="140">
        <f t="shared" si="1839"/>
        <v>2029</v>
      </c>
      <c r="J476" s="140">
        <f t="shared" si="1839"/>
        <v>2030</v>
      </c>
      <c r="K476" s="140">
        <f t="shared" si="1839"/>
        <v>2031</v>
      </c>
      <c r="L476" s="140">
        <f t="shared" si="1839"/>
        <v>2032</v>
      </c>
      <c r="M476" s="140">
        <f t="shared" si="1839"/>
        <v>2033</v>
      </c>
      <c r="N476" s="140">
        <f t="shared" si="1839"/>
        <v>2034</v>
      </c>
      <c r="O476" s="140">
        <f t="shared" si="1839"/>
        <v>2035</v>
      </c>
      <c r="P476" s="140">
        <f t="shared" si="1839"/>
        <v>2036</v>
      </c>
      <c r="Q476" s="140">
        <f t="shared" si="1839"/>
        <v>2037</v>
      </c>
      <c r="R476" s="140">
        <f t="shared" si="1839"/>
        <v>2038</v>
      </c>
      <c r="S476" s="140">
        <f t="shared" si="1839"/>
        <v>2039</v>
      </c>
      <c r="T476" s="140">
        <f t="shared" si="1839"/>
        <v>2040</v>
      </c>
      <c r="U476" s="140">
        <f t="shared" si="1839"/>
        <v>2041</v>
      </c>
      <c r="V476" s="140">
        <f t="shared" si="1839"/>
        <v>2042</v>
      </c>
      <c r="W476" s="140">
        <f t="shared" si="1839"/>
        <v>2043</v>
      </c>
      <c r="X476" s="140">
        <f t="shared" si="1839"/>
        <v>2044</v>
      </c>
      <c r="Y476" s="140">
        <f t="shared" si="1839"/>
        <v>2045</v>
      </c>
      <c r="Z476" s="140">
        <f t="shared" si="1839"/>
        <v>2046</v>
      </c>
      <c r="AA476" s="140">
        <f t="shared" si="1839"/>
        <v>2047</v>
      </c>
      <c r="AB476" s="140" t="s">
        <v>71</v>
      </c>
    </row>
    <row r="477" spans="2:28" s="54" customFormat="1" outlineLevel="1" x14ac:dyDescent="0.45">
      <c r="B477" s="95" t="str">
        <f>$B$422</f>
        <v>Objekto dalis Nr. 1</v>
      </c>
      <c r="C477" s="94">
        <f>C467*(1+'Bazinės prielaidos'!$E$13)</f>
        <v>0</v>
      </c>
      <c r="D477" s="94">
        <f>D467*(1+'Bazinės prielaidos'!$E$13)</f>
        <v>0</v>
      </c>
      <c r="E477" s="94">
        <f>E467*(1+'Bazinės prielaidos'!$E$13)</f>
        <v>0</v>
      </c>
      <c r="F477" s="94">
        <f>F467*(1+'Bazinės prielaidos'!$E$13)</f>
        <v>0</v>
      </c>
      <c r="G477" s="94">
        <f>G467*(1+'Bazinės prielaidos'!$E$13)</f>
        <v>0</v>
      </c>
      <c r="H477" s="94">
        <f>H467*(1+'Bazinės prielaidos'!$E$13)</f>
        <v>0</v>
      </c>
      <c r="I477" s="94">
        <f>I467*(1+'Bazinės prielaidos'!$E$13)</f>
        <v>0</v>
      </c>
      <c r="J477" s="94">
        <f>J467*(1+'Bazinės prielaidos'!$E$13)</f>
        <v>0</v>
      </c>
      <c r="K477" s="94">
        <f>K467*(1+'Bazinės prielaidos'!$E$13)</f>
        <v>0</v>
      </c>
      <c r="L477" s="94">
        <f>L467*(1+'Bazinės prielaidos'!$E$13)</f>
        <v>0</v>
      </c>
      <c r="M477" s="94">
        <f>M467*(1+'Bazinės prielaidos'!$E$13)</f>
        <v>0</v>
      </c>
      <c r="N477" s="94">
        <f>N467*(1+'Bazinės prielaidos'!$E$13)</f>
        <v>0</v>
      </c>
      <c r="O477" s="94">
        <f>O467*(1+'Bazinės prielaidos'!$E$13)</f>
        <v>0</v>
      </c>
      <c r="P477" s="94">
        <f>P467*(1+'Bazinės prielaidos'!$E$13)</f>
        <v>0</v>
      </c>
      <c r="Q477" s="94">
        <f>Q467*(1+'Bazinės prielaidos'!$E$13)</f>
        <v>0</v>
      </c>
      <c r="R477" s="94">
        <f>R467*(1+'Bazinės prielaidos'!$E$13)</f>
        <v>0</v>
      </c>
      <c r="S477" s="94">
        <f>S467*(1+'Bazinės prielaidos'!$E$13)</f>
        <v>0</v>
      </c>
      <c r="T477" s="94">
        <f>T467*(1+'Bazinės prielaidos'!$E$13)</f>
        <v>0</v>
      </c>
      <c r="U477" s="94">
        <f>U467*(1+'Bazinės prielaidos'!$E$13)</f>
        <v>0</v>
      </c>
      <c r="V477" s="94">
        <f>V467*(1+'Bazinės prielaidos'!$E$13)</f>
        <v>0</v>
      </c>
      <c r="W477" s="94">
        <f>W467*(1+'Bazinės prielaidos'!$E$13)</f>
        <v>0</v>
      </c>
      <c r="X477" s="94">
        <f>X467*(1+'Bazinės prielaidos'!$E$13)</f>
        <v>0</v>
      </c>
      <c r="Y477" s="94">
        <f>Y467*(1+'Bazinės prielaidos'!$E$13)</f>
        <v>0</v>
      </c>
      <c r="Z477" s="94">
        <f>Z467*(1+'Bazinės prielaidos'!$E$13)</f>
        <v>0</v>
      </c>
      <c r="AA477" s="94">
        <f>AA467*(1+'Bazinės prielaidos'!$E$13)</f>
        <v>0</v>
      </c>
      <c r="AB477" s="73">
        <f>SUM(C477:AA477)</f>
        <v>0</v>
      </c>
    </row>
    <row r="478" spans="2:28" s="55" customFormat="1" outlineLevel="1" x14ac:dyDescent="0.45">
      <c r="B478" s="95" t="str">
        <f>$B$423</f>
        <v>Objekto dalis Nr. 2</v>
      </c>
      <c r="C478" s="94">
        <f>C468*(1+'Bazinės prielaidos'!$E$13)</f>
        <v>0</v>
      </c>
      <c r="D478" s="94">
        <f>D468*(1+'Bazinės prielaidos'!$E$13)</f>
        <v>0</v>
      </c>
      <c r="E478" s="94">
        <f>E468*(1+'Bazinės prielaidos'!$E$13)</f>
        <v>0</v>
      </c>
      <c r="F478" s="94">
        <f>F468*(1+'Bazinės prielaidos'!$E$13)</f>
        <v>0</v>
      </c>
      <c r="G478" s="94">
        <f>G468*(1+'Bazinės prielaidos'!$E$13)</f>
        <v>0</v>
      </c>
      <c r="H478" s="94">
        <f>H468*(1+'Bazinės prielaidos'!$E$13)</f>
        <v>0</v>
      </c>
      <c r="I478" s="94">
        <f>I468*(1+'Bazinės prielaidos'!$E$13)</f>
        <v>0</v>
      </c>
      <c r="J478" s="94">
        <f>J468*(1+'Bazinės prielaidos'!$E$13)</f>
        <v>0</v>
      </c>
      <c r="K478" s="94">
        <f>K468*(1+'Bazinės prielaidos'!$E$13)</f>
        <v>0</v>
      </c>
      <c r="L478" s="94">
        <f>L468*(1+'Bazinės prielaidos'!$E$13)</f>
        <v>0</v>
      </c>
      <c r="M478" s="94">
        <f>M468*(1+'Bazinės prielaidos'!$E$13)</f>
        <v>0</v>
      </c>
      <c r="N478" s="94">
        <f>N468*(1+'Bazinės prielaidos'!$E$13)</f>
        <v>0</v>
      </c>
      <c r="O478" s="94">
        <f>O468*(1+'Bazinės prielaidos'!$E$13)</f>
        <v>0</v>
      </c>
      <c r="P478" s="94">
        <f>P468*(1+'Bazinės prielaidos'!$E$13)</f>
        <v>0</v>
      </c>
      <c r="Q478" s="94">
        <f>Q468*(1+'Bazinės prielaidos'!$E$13)</f>
        <v>0</v>
      </c>
      <c r="R478" s="94">
        <f>R468*(1+'Bazinės prielaidos'!$E$13)</f>
        <v>0</v>
      </c>
      <c r="S478" s="94">
        <f>S468*(1+'Bazinės prielaidos'!$E$13)</f>
        <v>0</v>
      </c>
      <c r="T478" s="94">
        <f>T468*(1+'Bazinės prielaidos'!$E$13)</f>
        <v>0</v>
      </c>
      <c r="U478" s="94">
        <f>U468*(1+'Bazinės prielaidos'!$E$13)</f>
        <v>0</v>
      </c>
      <c r="V478" s="94">
        <f>V468*(1+'Bazinės prielaidos'!$E$13)</f>
        <v>0</v>
      </c>
      <c r="W478" s="94">
        <f>W468*(1+'Bazinės prielaidos'!$E$13)</f>
        <v>0</v>
      </c>
      <c r="X478" s="94">
        <f>X468*(1+'Bazinės prielaidos'!$E$13)</f>
        <v>0</v>
      </c>
      <c r="Y478" s="94">
        <f>Y468*(1+'Bazinės prielaidos'!$E$13)</f>
        <v>0</v>
      </c>
      <c r="Z478" s="94">
        <f>Z468*(1+'Bazinės prielaidos'!$E$13)</f>
        <v>0</v>
      </c>
      <c r="AA478" s="94">
        <f>AA468*(1+'Bazinės prielaidos'!$E$13)</f>
        <v>0</v>
      </c>
      <c r="AB478" s="73">
        <f t="shared" ref="AB478:AB481" si="1840">SUM(C478:AA478)</f>
        <v>0</v>
      </c>
    </row>
    <row r="479" spans="2:28" s="55" customFormat="1" outlineLevel="1" x14ac:dyDescent="0.45">
      <c r="B479" s="95" t="str">
        <f>$B$424</f>
        <v>Objekto dalis Nr. 3</v>
      </c>
      <c r="C479" s="94">
        <f>C469*(1+'Bazinės prielaidos'!$E$13)</f>
        <v>0</v>
      </c>
      <c r="D479" s="94">
        <f>D469*(1+'Bazinės prielaidos'!$E$13)</f>
        <v>0</v>
      </c>
      <c r="E479" s="94">
        <f>E469*(1+'Bazinės prielaidos'!$E$13)</f>
        <v>0</v>
      </c>
      <c r="F479" s="94">
        <f>F469*(1+'Bazinės prielaidos'!$E$13)</f>
        <v>0</v>
      </c>
      <c r="G479" s="94">
        <f>G469*(1+'Bazinės prielaidos'!$E$13)</f>
        <v>0</v>
      </c>
      <c r="H479" s="94">
        <f>H469*(1+'Bazinės prielaidos'!$E$13)</f>
        <v>0</v>
      </c>
      <c r="I479" s="94">
        <f>I469*(1+'Bazinės prielaidos'!$E$13)</f>
        <v>0</v>
      </c>
      <c r="J479" s="94">
        <f>J469*(1+'Bazinės prielaidos'!$E$13)</f>
        <v>0</v>
      </c>
      <c r="K479" s="94">
        <f>K469*(1+'Bazinės prielaidos'!$E$13)</f>
        <v>0</v>
      </c>
      <c r="L479" s="94">
        <f>L469*(1+'Bazinės prielaidos'!$E$13)</f>
        <v>0</v>
      </c>
      <c r="M479" s="94">
        <f>M469*(1+'Bazinės prielaidos'!$E$13)</f>
        <v>0</v>
      </c>
      <c r="N479" s="94">
        <f>N469*(1+'Bazinės prielaidos'!$E$13)</f>
        <v>0</v>
      </c>
      <c r="O479" s="94">
        <f>O469*(1+'Bazinės prielaidos'!$E$13)</f>
        <v>0</v>
      </c>
      <c r="P479" s="94">
        <f>P469*(1+'Bazinės prielaidos'!$E$13)</f>
        <v>0</v>
      </c>
      <c r="Q479" s="94">
        <f>Q469*(1+'Bazinės prielaidos'!$E$13)</f>
        <v>0</v>
      </c>
      <c r="R479" s="94">
        <f>R469*(1+'Bazinės prielaidos'!$E$13)</f>
        <v>0</v>
      </c>
      <c r="S479" s="94">
        <f>S469*(1+'Bazinės prielaidos'!$E$13)</f>
        <v>0</v>
      </c>
      <c r="T479" s="94">
        <f>T469*(1+'Bazinės prielaidos'!$E$13)</f>
        <v>0</v>
      </c>
      <c r="U479" s="94">
        <f>U469*(1+'Bazinės prielaidos'!$E$13)</f>
        <v>0</v>
      </c>
      <c r="V479" s="94">
        <f>V469*(1+'Bazinės prielaidos'!$E$13)</f>
        <v>0</v>
      </c>
      <c r="W479" s="94">
        <f>W469*(1+'Bazinės prielaidos'!$E$13)</f>
        <v>0</v>
      </c>
      <c r="X479" s="94">
        <f>X469*(1+'Bazinės prielaidos'!$E$13)</f>
        <v>0</v>
      </c>
      <c r="Y479" s="94">
        <f>Y469*(1+'Bazinės prielaidos'!$E$13)</f>
        <v>0</v>
      </c>
      <c r="Z479" s="94">
        <f>Z469*(1+'Bazinės prielaidos'!$E$13)</f>
        <v>0</v>
      </c>
      <c r="AA479" s="94">
        <f>AA469*(1+'Bazinės prielaidos'!$E$13)</f>
        <v>0</v>
      </c>
      <c r="AB479" s="73">
        <f t="shared" si="1840"/>
        <v>0</v>
      </c>
    </row>
    <row r="480" spans="2:28" s="54" customFormat="1" outlineLevel="1" x14ac:dyDescent="0.45">
      <c r="B480" s="95" t="str">
        <f>$B$425</f>
        <v>Objekto dalis Nr. 4</v>
      </c>
      <c r="C480" s="94">
        <f>C470*(1+'Bazinės prielaidos'!$E$13)</f>
        <v>0</v>
      </c>
      <c r="D480" s="94">
        <f>D470*(1+'Bazinės prielaidos'!$E$13)</f>
        <v>0</v>
      </c>
      <c r="E480" s="94">
        <f>E470*(1+'Bazinės prielaidos'!$E$13)</f>
        <v>0</v>
      </c>
      <c r="F480" s="94">
        <f>F470*(1+'Bazinės prielaidos'!$E$13)</f>
        <v>0</v>
      </c>
      <c r="G480" s="94">
        <f>G470*(1+'Bazinės prielaidos'!$E$13)</f>
        <v>0</v>
      </c>
      <c r="H480" s="94">
        <f>H470*(1+'Bazinės prielaidos'!$E$13)</f>
        <v>0</v>
      </c>
      <c r="I480" s="94">
        <f>I470*(1+'Bazinės prielaidos'!$E$13)</f>
        <v>0</v>
      </c>
      <c r="J480" s="94">
        <f>J470*(1+'Bazinės prielaidos'!$E$13)</f>
        <v>0</v>
      </c>
      <c r="K480" s="94">
        <f>K470*(1+'Bazinės prielaidos'!$E$13)</f>
        <v>0</v>
      </c>
      <c r="L480" s="94">
        <f>L470*(1+'Bazinės prielaidos'!$E$13)</f>
        <v>0</v>
      </c>
      <c r="M480" s="94">
        <f>M470*(1+'Bazinės prielaidos'!$E$13)</f>
        <v>0</v>
      </c>
      <c r="N480" s="94">
        <f>N470*(1+'Bazinės prielaidos'!$E$13)</f>
        <v>0</v>
      </c>
      <c r="O480" s="94">
        <f>O470*(1+'Bazinės prielaidos'!$E$13)</f>
        <v>0</v>
      </c>
      <c r="P480" s="94">
        <f>P470*(1+'Bazinės prielaidos'!$E$13)</f>
        <v>0</v>
      </c>
      <c r="Q480" s="94">
        <f>Q470*(1+'Bazinės prielaidos'!$E$13)</f>
        <v>0</v>
      </c>
      <c r="R480" s="94">
        <f>R470*(1+'Bazinės prielaidos'!$E$13)</f>
        <v>0</v>
      </c>
      <c r="S480" s="94">
        <f>S470*(1+'Bazinės prielaidos'!$E$13)</f>
        <v>0</v>
      </c>
      <c r="T480" s="94">
        <f>T470*(1+'Bazinės prielaidos'!$E$13)</f>
        <v>0</v>
      </c>
      <c r="U480" s="94">
        <f>U470*(1+'Bazinės prielaidos'!$E$13)</f>
        <v>0</v>
      </c>
      <c r="V480" s="94">
        <f>V470*(1+'Bazinės prielaidos'!$E$13)</f>
        <v>0</v>
      </c>
      <c r="W480" s="94">
        <f>W470*(1+'Bazinės prielaidos'!$E$13)</f>
        <v>0</v>
      </c>
      <c r="X480" s="94">
        <f>X470*(1+'Bazinės prielaidos'!$E$13)</f>
        <v>0</v>
      </c>
      <c r="Y480" s="94">
        <f>Y470*(1+'Bazinės prielaidos'!$E$13)</f>
        <v>0</v>
      </c>
      <c r="Z480" s="94">
        <f>Z470*(1+'Bazinės prielaidos'!$E$13)</f>
        <v>0</v>
      </c>
      <c r="AA480" s="94">
        <f>AA470*(1+'Bazinės prielaidos'!$E$13)</f>
        <v>0</v>
      </c>
      <c r="AB480" s="73">
        <f t="shared" si="1840"/>
        <v>0</v>
      </c>
    </row>
    <row r="481" spans="2:28" s="54" customFormat="1" outlineLevel="1" x14ac:dyDescent="0.45">
      <c r="B481" s="95" t="str">
        <f>$B$426</f>
        <v>Objekto dalis Nr. 5</v>
      </c>
      <c r="C481" s="94">
        <f>C471*(1+'Bazinės prielaidos'!$E$13)</f>
        <v>0</v>
      </c>
      <c r="D481" s="94">
        <f>D471*(1+'Bazinės prielaidos'!$E$13)</f>
        <v>0</v>
      </c>
      <c r="E481" s="94">
        <f>E471*(1+'Bazinės prielaidos'!$E$13)</f>
        <v>0</v>
      </c>
      <c r="F481" s="94">
        <f>F471*(1+'Bazinės prielaidos'!$E$13)</f>
        <v>0</v>
      </c>
      <c r="G481" s="94">
        <f>G471*(1+'Bazinės prielaidos'!$E$13)</f>
        <v>0</v>
      </c>
      <c r="H481" s="94">
        <f>H471*(1+'Bazinės prielaidos'!$E$13)</f>
        <v>0</v>
      </c>
      <c r="I481" s="94">
        <f>I471*(1+'Bazinės prielaidos'!$E$13)</f>
        <v>0</v>
      </c>
      <c r="J481" s="94">
        <f>J471*(1+'Bazinės prielaidos'!$E$13)</f>
        <v>0</v>
      </c>
      <c r="K481" s="94">
        <f>K471*(1+'Bazinės prielaidos'!$E$13)</f>
        <v>0</v>
      </c>
      <c r="L481" s="94">
        <f>L471*(1+'Bazinės prielaidos'!$E$13)</f>
        <v>0</v>
      </c>
      <c r="M481" s="94">
        <f>M471*(1+'Bazinės prielaidos'!$E$13)</f>
        <v>0</v>
      </c>
      <c r="N481" s="94">
        <f>N471*(1+'Bazinės prielaidos'!$E$13)</f>
        <v>0</v>
      </c>
      <c r="O481" s="94">
        <f>O471*(1+'Bazinės prielaidos'!$E$13)</f>
        <v>0</v>
      </c>
      <c r="P481" s="94">
        <f>P471*(1+'Bazinės prielaidos'!$E$13)</f>
        <v>0</v>
      </c>
      <c r="Q481" s="94">
        <f>Q471*(1+'Bazinės prielaidos'!$E$13)</f>
        <v>0</v>
      </c>
      <c r="R481" s="94">
        <f>R471*(1+'Bazinės prielaidos'!$E$13)</f>
        <v>0</v>
      </c>
      <c r="S481" s="94">
        <f>S471*(1+'Bazinės prielaidos'!$E$13)</f>
        <v>0</v>
      </c>
      <c r="T481" s="94">
        <f>T471*(1+'Bazinės prielaidos'!$E$13)</f>
        <v>0</v>
      </c>
      <c r="U481" s="94">
        <f>U471*(1+'Bazinės prielaidos'!$E$13)</f>
        <v>0</v>
      </c>
      <c r="V481" s="94">
        <f>V471*(1+'Bazinės prielaidos'!$E$13)</f>
        <v>0</v>
      </c>
      <c r="W481" s="94">
        <f>W471*(1+'Bazinės prielaidos'!$E$13)</f>
        <v>0</v>
      </c>
      <c r="X481" s="94">
        <f>X471*(1+'Bazinės prielaidos'!$E$13)</f>
        <v>0</v>
      </c>
      <c r="Y481" s="94">
        <f>Y471*(1+'Bazinės prielaidos'!$E$13)</f>
        <v>0</v>
      </c>
      <c r="Z481" s="94">
        <f>Z471*(1+'Bazinės prielaidos'!$E$13)</f>
        <v>0</v>
      </c>
      <c r="AA481" s="94">
        <f>AA471*(1+'Bazinės prielaidos'!$E$13)</f>
        <v>0</v>
      </c>
      <c r="AB481" s="73">
        <f t="shared" si="1840"/>
        <v>0</v>
      </c>
    </row>
    <row r="482" spans="2:28" s="54" customFormat="1" outlineLevel="1" x14ac:dyDescent="0.45">
      <c r="B482" s="60" t="str">
        <f>$B$427</f>
        <v>Objektas, iš viso:</v>
      </c>
      <c r="C482" s="73">
        <f>SUM(C477:C481)</f>
        <v>0</v>
      </c>
      <c r="D482" s="73">
        <f t="shared" ref="D482:AB482" si="1841">SUM(D477:D481)</f>
        <v>0</v>
      </c>
      <c r="E482" s="73">
        <f t="shared" si="1841"/>
        <v>0</v>
      </c>
      <c r="F482" s="73">
        <f t="shared" si="1841"/>
        <v>0</v>
      </c>
      <c r="G482" s="73">
        <f t="shared" si="1841"/>
        <v>0</v>
      </c>
      <c r="H482" s="73">
        <f t="shared" si="1841"/>
        <v>0</v>
      </c>
      <c r="I482" s="73">
        <f t="shared" si="1841"/>
        <v>0</v>
      </c>
      <c r="J482" s="73">
        <f t="shared" si="1841"/>
        <v>0</v>
      </c>
      <c r="K482" s="73">
        <f t="shared" si="1841"/>
        <v>0</v>
      </c>
      <c r="L482" s="73">
        <f t="shared" si="1841"/>
        <v>0</v>
      </c>
      <c r="M482" s="73">
        <f t="shared" si="1841"/>
        <v>0</v>
      </c>
      <c r="N482" s="73">
        <f t="shared" si="1841"/>
        <v>0</v>
      </c>
      <c r="O482" s="73">
        <f t="shared" si="1841"/>
        <v>0</v>
      </c>
      <c r="P482" s="73">
        <f t="shared" si="1841"/>
        <v>0</v>
      </c>
      <c r="Q482" s="73">
        <f t="shared" si="1841"/>
        <v>0</v>
      </c>
      <c r="R482" s="73">
        <f t="shared" si="1841"/>
        <v>0</v>
      </c>
      <c r="S482" s="73">
        <f t="shared" si="1841"/>
        <v>0</v>
      </c>
      <c r="T482" s="73">
        <f t="shared" si="1841"/>
        <v>0</v>
      </c>
      <c r="U482" s="73">
        <f t="shared" si="1841"/>
        <v>0</v>
      </c>
      <c r="V482" s="73">
        <f t="shared" si="1841"/>
        <v>0</v>
      </c>
      <c r="W482" s="73">
        <f t="shared" si="1841"/>
        <v>0</v>
      </c>
      <c r="X482" s="73">
        <f t="shared" si="1841"/>
        <v>0</v>
      </c>
      <c r="Y482" s="73">
        <f t="shared" si="1841"/>
        <v>0</v>
      </c>
      <c r="Z482" s="73">
        <f t="shared" si="1841"/>
        <v>0</v>
      </c>
      <c r="AA482" s="73">
        <f t="shared" si="1841"/>
        <v>0</v>
      </c>
      <c r="AB482" s="73">
        <f t="shared" si="1841"/>
        <v>0</v>
      </c>
    </row>
    <row r="483" spans="2:28" s="54" customFormat="1" x14ac:dyDescent="0.45"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2:28" s="54" customFormat="1" x14ac:dyDescent="0.45"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</sheetData>
  <dataConsolidate/>
  <mergeCells count="2">
    <mergeCell ref="C382:AA382"/>
    <mergeCell ref="I4:L5"/>
  </mergeCells>
  <pageMargins left="0.7" right="0.7" top="0.75" bottom="0.75" header="0.3" footer="0.3"/>
  <pageSetup orientation="portrait" r:id="rId1"/>
  <ignoredErrors>
    <ignoredError sqref="C97:AA100 C196:AA196 C199:AA199 C294:AA297 C113:AA116 C126:AA129 C139:AA142 C152:AA155 C165:AB168 C312:AA315 C327:AA330 C342:AA345 C357:AA360 C372:AA375 C387:AA39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Bazinės prielaidos</vt:lpstr>
      <vt:lpstr>Dalyvio prielaidos</vt:lpstr>
      <vt:lpstr>Investuotojo grąža</vt:lpstr>
      <vt:lpstr>Rezultatai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2021-03-09T14:35:02Z</dcterms:modified>
</cp:coreProperties>
</file>